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30" windowWidth="8760" windowHeight="8100" tabRatio="865" activeTab="14"/>
  </bookViews>
  <sheets>
    <sheet name="1 étap" sheetId="1" r:id="rId1"/>
    <sheet name="2 étap" sheetId="2" r:id="rId2"/>
    <sheet name="3 étap" sheetId="3" r:id="rId3"/>
    <sheet name="4 étap" sheetId="4" r:id="rId4"/>
    <sheet name="5 étap" sheetId="5" r:id="rId5"/>
    <sheet name="6 étap" sheetId="6" r:id="rId6"/>
    <sheet name="7 étap" sheetId="7" r:id="rId7"/>
    <sheet name="8 étap" sheetId="8" r:id="rId8"/>
    <sheet name="9 étap" sheetId="9" r:id="rId9"/>
    <sheet name="10 étap" sheetId="10" r:id="rId10"/>
    <sheet name="11 étap" sheetId="11" r:id="rId11"/>
    <sheet name="12 étap" sheetId="12" r:id="rId12"/>
    <sheet name="13 étap" sheetId="13" r:id="rId13"/>
    <sheet name="14 étap" sheetId="14" r:id="rId14"/>
    <sheet name="récap" sheetId="15" r:id="rId15"/>
  </sheets>
  <definedNames>
    <definedName name="Excel_BuiltIn_Print_Area_12">'12 étap'!$A$1:$K$72</definedName>
    <definedName name="Excel_BuiltIn_Print_Area_2">'2 étap'!$A$1:$K$69</definedName>
    <definedName name="Excel_BuiltIn_Print_Area_8">'10 étap'!$A$1:$K$75</definedName>
    <definedName name="Excel_BuiltIn_Print_Area_9">'11 étap'!$A$1:$K$77</definedName>
    <definedName name="_xlnm.Print_Area" localSheetId="0">'1 étap'!$A$1:$K$80</definedName>
    <definedName name="_xlnm.Print_Area" localSheetId="9">'10 étap'!$A$1:$K$81</definedName>
    <definedName name="_xlnm.Print_Area" localSheetId="10">'11 étap'!$A$1:$K$80</definedName>
    <definedName name="_xlnm.Print_Area" localSheetId="11">'12 étap'!$A$1:$K$80</definedName>
    <definedName name="_xlnm.Print_Area" localSheetId="12">'13 étap'!$A$1:$K$80</definedName>
    <definedName name="_xlnm.Print_Area" localSheetId="13">'14 étap'!$A$1:$K$80</definedName>
    <definedName name="_xlnm.Print_Area" localSheetId="1">'2 étap'!$A$1:$K$80</definedName>
    <definedName name="_xlnm.Print_Area" localSheetId="2">'3 étap'!$A$1:$K$81</definedName>
    <definedName name="_xlnm.Print_Area" localSheetId="3">'4 étap'!$A$1:$K$81</definedName>
    <definedName name="_xlnm.Print_Area" localSheetId="4">'5 étap'!$A$1:$K$80</definedName>
    <definedName name="_xlnm.Print_Area" localSheetId="5">'6 étap'!$A$1:$K$80</definedName>
    <definedName name="_xlnm.Print_Area" localSheetId="6">'7 étap'!$A$1:$K$80</definedName>
    <definedName name="_xlnm.Print_Area" localSheetId="7">'8 étap'!$A$1:$K$90</definedName>
    <definedName name="_xlnm.Print_Area" localSheetId="8">'9 étap'!$A$1:$K$80</definedName>
    <definedName name="_xlnm.Print_Area" localSheetId="14">'récap'!$A$1:$M$39</definedName>
  </definedNames>
  <calcPr fullCalcOnLoad="1"/>
</workbook>
</file>

<file path=xl/sharedStrings.xml><?xml version="1.0" encoding="utf-8"?>
<sst xmlns="http://schemas.openxmlformats.org/spreadsheetml/2006/main" count="1837" uniqueCount="1016">
  <si>
    <t>LA FRANCE EN COURANT</t>
  </si>
  <si>
    <t>Vitesse km/h</t>
  </si>
  <si>
    <t>Pour</t>
  </si>
  <si>
    <t>Km</t>
  </si>
  <si>
    <t>km</t>
  </si>
  <si>
    <t>Départ matin</t>
  </si>
  <si>
    <t>Lieu</t>
  </si>
  <si>
    <t>ROUTE</t>
  </si>
  <si>
    <t>Altitude</t>
  </si>
  <si>
    <t>Heures de passages</t>
  </si>
  <si>
    <t>Départ 2ème 1/2 étape</t>
  </si>
  <si>
    <t>à parcourir</t>
  </si>
  <si>
    <t>parcourus</t>
  </si>
  <si>
    <t>Suivie</t>
  </si>
  <si>
    <t>16km/h</t>
  </si>
  <si>
    <t>15km/h</t>
  </si>
  <si>
    <t>14 km/h</t>
  </si>
  <si>
    <t>13 km/h</t>
  </si>
  <si>
    <t>12 km/h</t>
  </si>
  <si>
    <t>Départ 2è demi étape</t>
  </si>
  <si>
    <t>1er</t>
  </si>
  <si>
    <t>2ème</t>
  </si>
  <si>
    <t>1/2 ETAPE</t>
  </si>
  <si>
    <t>N°</t>
  </si>
  <si>
    <t>ETAPE</t>
  </si>
  <si>
    <t>CP</t>
  </si>
  <si>
    <t>Départ</t>
  </si>
  <si>
    <t>Commune</t>
  </si>
  <si>
    <t xml:space="preserve">1e </t>
  </si>
  <si>
    <t xml:space="preserve">2e </t>
  </si>
  <si>
    <t xml:space="preserve">3e </t>
  </si>
  <si>
    <t xml:space="preserve">4e </t>
  </si>
  <si>
    <t xml:space="preserve">5e </t>
  </si>
  <si>
    <t xml:space="preserve">6e </t>
  </si>
  <si>
    <t xml:space="preserve">7e </t>
  </si>
  <si>
    <t xml:space="preserve">8e </t>
  </si>
  <si>
    <t xml:space="preserve">9e </t>
  </si>
  <si>
    <t>10e</t>
  </si>
  <si>
    <t>11e</t>
  </si>
  <si>
    <t>12e</t>
  </si>
  <si>
    <t>13e</t>
  </si>
  <si>
    <t>14e</t>
  </si>
  <si>
    <t>Petit déjeuner à partir du KM</t>
  </si>
  <si>
    <t>1/2Moitiée de la 1ère demie étape</t>
  </si>
  <si>
    <t>KM</t>
  </si>
  <si>
    <t xml:space="preserve">départ de </t>
  </si>
  <si>
    <t>:</t>
  </si>
  <si>
    <t>D16</t>
  </si>
  <si>
    <t>D122</t>
  </si>
  <si>
    <t>D49</t>
  </si>
  <si>
    <t>D116</t>
  </si>
  <si>
    <t>D18</t>
  </si>
  <si>
    <t>D1</t>
  </si>
  <si>
    <t>D10</t>
  </si>
  <si>
    <t>D17</t>
  </si>
  <si>
    <t>D11</t>
  </si>
  <si>
    <t>D13</t>
  </si>
  <si>
    <t>D5</t>
  </si>
  <si>
    <t>D28</t>
  </si>
  <si>
    <t>D36</t>
  </si>
  <si>
    <t>D996</t>
  </si>
  <si>
    <t>D9</t>
  </si>
  <si>
    <t>D4</t>
  </si>
  <si>
    <t>D118</t>
  </si>
  <si>
    <t>D34</t>
  </si>
  <si>
    <t>D63</t>
  </si>
  <si>
    <t>D33</t>
  </si>
  <si>
    <t>D25</t>
  </si>
  <si>
    <t>D6</t>
  </si>
  <si>
    <t>D108</t>
  </si>
  <si>
    <t>D23</t>
  </si>
  <si>
    <t>Onzain</t>
  </si>
  <si>
    <t>D147</t>
  </si>
  <si>
    <t>D138</t>
  </si>
  <si>
    <t>D7</t>
  </si>
  <si>
    <t>D41</t>
  </si>
  <si>
    <t>D12</t>
  </si>
  <si>
    <t>D27</t>
  </si>
  <si>
    <t>D45</t>
  </si>
  <si>
    <t>D127</t>
  </si>
  <si>
    <t>D70</t>
  </si>
  <si>
    <t>D263</t>
  </si>
  <si>
    <t>D65</t>
  </si>
  <si>
    <t>D60</t>
  </si>
  <si>
    <t>D143</t>
  </si>
  <si>
    <t>D55</t>
  </si>
  <si>
    <t>D133</t>
  </si>
  <si>
    <t>D24</t>
  </si>
  <si>
    <t>34 - HERAULT</t>
  </si>
  <si>
    <t>MIREVAL</t>
  </si>
  <si>
    <t>D114</t>
  </si>
  <si>
    <t>D39</t>
  </si>
  <si>
    <t>D176</t>
  </si>
  <si>
    <t>D14</t>
  </si>
  <si>
    <t>12 - AVEYRON</t>
  </si>
  <si>
    <t>Cornus</t>
  </si>
  <si>
    <t>D2009</t>
  </si>
  <si>
    <t>La Pezade</t>
  </si>
  <si>
    <t>Cazejourdes</t>
  </si>
  <si>
    <t>NANT</t>
  </si>
  <si>
    <t>30 - GARD</t>
  </si>
  <si>
    <t>Revens</t>
  </si>
  <si>
    <t>Inter D263-D986</t>
  </si>
  <si>
    <t>D986</t>
  </si>
  <si>
    <t>D269</t>
  </si>
  <si>
    <t>Mont Aigoual</t>
  </si>
  <si>
    <t>48 - LOZERE</t>
  </si>
  <si>
    <t>Cabrillac</t>
  </si>
  <si>
    <t>Fraissinet de Fourques</t>
  </si>
  <si>
    <t>Vébron</t>
  </si>
  <si>
    <t>D907</t>
  </si>
  <si>
    <r>
      <t xml:space="preserve">Le Mazel </t>
    </r>
    <r>
      <rPr>
        <b/>
        <sz val="10"/>
        <color indexed="10"/>
        <rFont val="Arial"/>
        <family val="2"/>
      </rPr>
      <t>(Corniche des Cévennes)</t>
    </r>
  </si>
  <si>
    <t>Col des Faïsses</t>
  </si>
  <si>
    <t>Col de Solpérière</t>
  </si>
  <si>
    <t>Le Pompidou</t>
  </si>
  <si>
    <t>St Roman de Tousque</t>
  </si>
  <si>
    <t>Col de l'Exil</t>
  </si>
  <si>
    <t>Col de St Pierre</t>
  </si>
  <si>
    <t>D260</t>
  </si>
  <si>
    <t>ST JEAN DU GARD</t>
  </si>
  <si>
    <t>Monoblet</t>
  </si>
  <si>
    <t>Inter D910A D324A</t>
  </si>
  <si>
    <t>D324A</t>
  </si>
  <si>
    <t>D216</t>
  </si>
  <si>
    <t>Salindres</t>
  </si>
  <si>
    <t>Navacelles</t>
  </si>
  <si>
    <t>Inter D147 D37</t>
  </si>
  <si>
    <t>D37</t>
  </si>
  <si>
    <t>Verfeuil</t>
  </si>
  <si>
    <t>Inter D143 D166</t>
  </si>
  <si>
    <t>D166</t>
  </si>
  <si>
    <r>
      <t xml:space="preserve">La Roque s/Cèze </t>
    </r>
    <r>
      <rPr>
        <b/>
        <sz val="10"/>
        <color indexed="10"/>
        <rFont val="Arial"/>
        <family val="2"/>
      </rPr>
      <t>(un des + beaux village de France)</t>
    </r>
  </si>
  <si>
    <t>St Laurent de Carnols</t>
  </si>
  <si>
    <t>Ancienne Chartreuse de Valbonne</t>
  </si>
  <si>
    <t>Pont St Esprit</t>
  </si>
  <si>
    <t>84 - VAUCLUSE</t>
  </si>
  <si>
    <t>Mondragon</t>
  </si>
  <si>
    <t>D152</t>
  </si>
  <si>
    <t>26 - DROME</t>
  </si>
  <si>
    <t>Rochegude</t>
  </si>
  <si>
    <t>BEAUMES DE VENISE</t>
  </si>
  <si>
    <t>D21</t>
  </si>
  <si>
    <t>Caromb</t>
  </si>
  <si>
    <r>
      <t xml:space="preserve">Bédoin </t>
    </r>
    <r>
      <rPr>
        <b/>
        <sz val="10"/>
        <color indexed="10"/>
        <rFont val="Arial"/>
        <family val="2"/>
      </rPr>
      <t>(Massif du Mont Ventoux)</t>
    </r>
  </si>
  <si>
    <t>D974</t>
  </si>
  <si>
    <t>Le Chalet Reynard</t>
  </si>
  <si>
    <r>
      <t xml:space="preserve">Ventoux - Observatoire </t>
    </r>
    <r>
      <rPr>
        <b/>
        <sz val="10"/>
        <color indexed="10"/>
        <rFont val="Arial"/>
        <family val="2"/>
      </rPr>
      <t>(Le Géant de Provence)</t>
    </r>
  </si>
  <si>
    <t>Entrechaux</t>
  </si>
  <si>
    <t>Mollans sur Ouvèze</t>
  </si>
  <si>
    <t>BUIS LES BARONNIES</t>
  </si>
  <si>
    <t>D72</t>
  </si>
  <si>
    <t>Col de Fontaube</t>
  </si>
  <si>
    <t>Col des Aires</t>
  </si>
  <si>
    <t>Inter D72 D542</t>
  </si>
  <si>
    <t>D542</t>
  </si>
  <si>
    <r>
      <t>Montbrun les B.</t>
    </r>
    <r>
      <rPr>
        <b/>
        <sz val="10"/>
        <color indexed="10"/>
        <rFont val="Arial"/>
        <family val="2"/>
      </rPr>
      <t>(un des + beaux villages de France)</t>
    </r>
  </si>
  <si>
    <t>Barret de Lioure</t>
  </si>
  <si>
    <t>Col de Macuègne</t>
  </si>
  <si>
    <t>Ferrassières</t>
  </si>
  <si>
    <t>Inter D1 D950</t>
  </si>
  <si>
    <t>D950</t>
  </si>
  <si>
    <t>D943</t>
  </si>
  <si>
    <t>ST SATURNIN LES APT</t>
  </si>
  <si>
    <r>
      <t xml:space="preserve">Roussillon </t>
    </r>
    <r>
      <rPr>
        <b/>
        <sz val="10"/>
        <color indexed="10"/>
        <rFont val="Arial"/>
        <family val="2"/>
      </rPr>
      <t>(un des + beaux villages de France)</t>
    </r>
  </si>
  <si>
    <t>Beaumettes</t>
  </si>
  <si>
    <r>
      <t xml:space="preserve">Ménerbes </t>
    </r>
    <r>
      <rPr>
        <b/>
        <sz val="10"/>
        <color indexed="10"/>
        <rFont val="Arial"/>
        <family val="2"/>
      </rPr>
      <t>(un des + beaux villages de France)</t>
    </r>
  </si>
  <si>
    <t>Lacoste</t>
  </si>
  <si>
    <t>D109</t>
  </si>
  <si>
    <r>
      <t xml:space="preserve">Lourmarin </t>
    </r>
    <r>
      <rPr>
        <b/>
        <sz val="10"/>
        <color indexed="10"/>
        <rFont val="Arial"/>
        <family val="2"/>
      </rPr>
      <t>(un des + beaux villages de France)</t>
    </r>
  </si>
  <si>
    <t>CADENET</t>
  </si>
  <si>
    <t>Soulière</t>
  </si>
  <si>
    <t>D135</t>
  </si>
  <si>
    <r>
      <t xml:space="preserve">Ansouis </t>
    </r>
    <r>
      <rPr>
        <b/>
        <sz val="10"/>
        <color indexed="10"/>
        <rFont val="Arial"/>
        <family val="2"/>
      </rPr>
      <t>(un des + beaux villages de France)</t>
    </r>
  </si>
  <si>
    <t>St Martin de la Brasque</t>
  </si>
  <si>
    <r>
      <t xml:space="preserve">Grambois </t>
    </r>
    <r>
      <rPr>
        <b/>
        <sz val="10"/>
        <color indexed="10"/>
        <rFont val="Arial"/>
        <family val="2"/>
      </rPr>
      <t>(PNR du Lubéron)</t>
    </r>
  </si>
  <si>
    <t>D956</t>
  </si>
  <si>
    <t>La Bastide des Jourdans</t>
  </si>
  <si>
    <t>04 - ALPES DE HAUTE PROVENCE</t>
  </si>
  <si>
    <t>Inter D956 D907</t>
  </si>
  <si>
    <t>Inter D956 D907 D105</t>
  </si>
  <si>
    <t>D105</t>
  </si>
  <si>
    <t>Revest des Brousses</t>
  </si>
  <si>
    <t>Val Martine</t>
  </si>
  <si>
    <t>Revest du Bion</t>
  </si>
  <si>
    <t>Col du Négron</t>
  </si>
  <si>
    <t>Col de la Pigière</t>
  </si>
  <si>
    <t>D546</t>
  </si>
  <si>
    <t>SEDERON</t>
  </si>
  <si>
    <t>Inter D542 D170</t>
  </si>
  <si>
    <t>D170</t>
  </si>
  <si>
    <t>Eygalayes</t>
  </si>
  <si>
    <t>Col St Jean</t>
  </si>
  <si>
    <t>05 - HAUTES ALPES</t>
  </si>
  <si>
    <t>D130</t>
  </si>
  <si>
    <t>Orpierre</t>
  </si>
  <si>
    <t>Savournon</t>
  </si>
  <si>
    <t>D48</t>
  </si>
  <si>
    <t>Le Saix</t>
  </si>
  <si>
    <t>St Auban d'Oze</t>
  </si>
  <si>
    <t>D149</t>
  </si>
  <si>
    <t>D20</t>
  </si>
  <si>
    <t>Les Savoyons</t>
  </si>
  <si>
    <t>VEYNES</t>
  </si>
  <si>
    <t>Col de Carabès</t>
  </si>
  <si>
    <t>D106</t>
  </si>
  <si>
    <t xml:space="preserve">D69 </t>
  </si>
  <si>
    <t>D214</t>
  </si>
  <si>
    <t>D539</t>
  </si>
  <si>
    <t>D244</t>
  </si>
  <si>
    <t>Ausson</t>
  </si>
  <si>
    <t>Die</t>
  </si>
  <si>
    <t>D518</t>
  </si>
  <si>
    <t>Chamaloc</t>
  </si>
  <si>
    <t>Inter D518 D76</t>
  </si>
  <si>
    <t>LA CHAPELLE EN VERCORS</t>
  </si>
  <si>
    <t>VEYNES (05) - LA COTE ST ANDRE (38)</t>
  </si>
  <si>
    <r>
      <t xml:space="preserve">Les Barraques en Vercors </t>
    </r>
    <r>
      <rPr>
        <b/>
        <sz val="10"/>
        <color indexed="10"/>
        <rFont val="Arial"/>
        <family val="2"/>
      </rPr>
      <t>(Grands Goulets)</t>
    </r>
  </si>
  <si>
    <t>Ste Eulalie en Royans</t>
  </si>
  <si>
    <t>38 - ISERE</t>
  </si>
  <si>
    <t>St Romans</t>
  </si>
  <si>
    <t>D71</t>
  </si>
  <si>
    <t>LA COTE ST ANDRE</t>
  </si>
  <si>
    <t>D73</t>
  </si>
  <si>
    <t>Le Grand Lemps</t>
  </si>
  <si>
    <t>D73A</t>
  </si>
  <si>
    <t>Inter D73 D520</t>
  </si>
  <si>
    <t>D520</t>
  </si>
  <si>
    <r>
      <t xml:space="preserve">Charavines </t>
    </r>
    <r>
      <rPr>
        <b/>
        <sz val="10"/>
        <color indexed="10"/>
        <rFont val="Arial"/>
        <family val="2"/>
      </rPr>
      <t>(Lac de Paladru)</t>
    </r>
  </si>
  <si>
    <t>D50D</t>
  </si>
  <si>
    <t>Montferrat</t>
  </si>
  <si>
    <t>D50C</t>
  </si>
  <si>
    <t>St Geoire en Valdaine</t>
  </si>
  <si>
    <t>Col des Mille Martyrs</t>
  </si>
  <si>
    <t>Miribel les Echelles</t>
  </si>
  <si>
    <t>73 - SAVOIE</t>
  </si>
  <si>
    <r>
      <t xml:space="preserve">St Pierre d'Entremont </t>
    </r>
    <r>
      <rPr>
        <b/>
        <sz val="10"/>
        <color indexed="10"/>
        <rFont val="Arial"/>
        <family val="2"/>
      </rPr>
      <t>(Gorges du Guiers vif)</t>
    </r>
  </si>
  <si>
    <t>D912</t>
  </si>
  <si>
    <t>Entremont le Vieux</t>
  </si>
  <si>
    <t>La Palud</t>
  </si>
  <si>
    <t>Chapareillan</t>
  </si>
  <si>
    <t>PONTCHARRA</t>
  </si>
  <si>
    <t>D923</t>
  </si>
  <si>
    <t>Les Mollettes</t>
  </si>
  <si>
    <t>D202</t>
  </si>
  <si>
    <t>Villard d'Héry</t>
  </si>
  <si>
    <t>Châteauneuf</t>
  </si>
  <si>
    <r>
      <t xml:space="preserve">St Pierre d'Albigny </t>
    </r>
    <r>
      <rPr>
        <b/>
        <sz val="10"/>
        <color indexed="10"/>
        <rFont val="Arial"/>
        <family val="2"/>
      </rPr>
      <t>(Vignoble savoyard)</t>
    </r>
  </si>
  <si>
    <t>D101</t>
  </si>
  <si>
    <r>
      <t xml:space="preserve">Miolans </t>
    </r>
    <r>
      <rPr>
        <b/>
        <sz val="10"/>
        <color indexed="10"/>
        <rFont val="Arial"/>
        <family val="2"/>
      </rPr>
      <t>(Forteresse médiévale XIè - XVIè siècles)</t>
    </r>
  </si>
  <si>
    <t>Grésy sur Isère</t>
  </si>
  <si>
    <t>Frontenex</t>
  </si>
  <si>
    <t>D201C</t>
  </si>
  <si>
    <t>Tournon</t>
  </si>
  <si>
    <t>Verrens-Arvey</t>
  </si>
  <si>
    <t>Inter D64 D201C</t>
  </si>
  <si>
    <t>Col de Tamié</t>
  </si>
  <si>
    <t>74 -HAUTE SAVOIE</t>
  </si>
  <si>
    <t>Faverges</t>
  </si>
  <si>
    <t>Serraval</t>
  </si>
  <si>
    <t>Col du Marais</t>
  </si>
  <si>
    <t>THONES</t>
  </si>
  <si>
    <t xml:space="preserve"> LA COTE ST ANDRE (38) - THONES (74)</t>
  </si>
  <si>
    <t>74 - HAUTE SAVOIE</t>
  </si>
  <si>
    <t>D909</t>
  </si>
  <si>
    <t>Inter D909 D216</t>
  </si>
  <si>
    <t>Dingy St Clair</t>
  </si>
  <si>
    <t>Nâves-Parmelan</t>
  </si>
  <si>
    <t>Aviernoz</t>
  </si>
  <si>
    <t>Thorens-Glières</t>
  </si>
  <si>
    <t xml:space="preserve">D2 </t>
  </si>
  <si>
    <t>Le Plot</t>
  </si>
  <si>
    <t>D2</t>
  </si>
  <si>
    <t>Boisy</t>
  </si>
  <si>
    <t>Cruseilles</t>
  </si>
  <si>
    <r>
      <t xml:space="preserve">Les Lirons </t>
    </r>
    <r>
      <rPr>
        <b/>
        <sz val="10"/>
        <color indexed="10"/>
        <rFont val="Arial"/>
        <family val="2"/>
      </rPr>
      <t>(Mont Salève)</t>
    </r>
  </si>
  <si>
    <t>St Blaise</t>
  </si>
  <si>
    <t>D223</t>
  </si>
  <si>
    <t>Cernex</t>
  </si>
  <si>
    <t>Inter D14 D214</t>
  </si>
  <si>
    <t>01 - AIN</t>
  </si>
  <si>
    <t>D991</t>
  </si>
  <si>
    <t>Billiat</t>
  </si>
  <si>
    <t>BELLEGARDE SUR VALSERINE</t>
  </si>
  <si>
    <t>D1206</t>
  </si>
  <si>
    <t>Confort</t>
  </si>
  <si>
    <t>D14A</t>
  </si>
  <si>
    <t>Giron</t>
  </si>
  <si>
    <t>39 - JURA</t>
  </si>
  <si>
    <t>D437</t>
  </si>
  <si>
    <t>Château des Prés</t>
  </si>
  <si>
    <t>Châtel de Joux</t>
  </si>
  <si>
    <t>D27E3</t>
  </si>
  <si>
    <t>Pont de Poitte</t>
  </si>
  <si>
    <t>D151</t>
  </si>
  <si>
    <t>Blye</t>
  </si>
  <si>
    <t>Châtillon</t>
  </si>
  <si>
    <t>Vevy</t>
  </si>
  <si>
    <t>Crançot</t>
  </si>
  <si>
    <t>D57</t>
  </si>
  <si>
    <t>21 - COTE D'OR</t>
  </si>
  <si>
    <t>Villebichot</t>
  </si>
  <si>
    <t>Vougeot</t>
  </si>
  <si>
    <t>GEVREY CHAMBERTIN</t>
  </si>
  <si>
    <t>D31</t>
  </si>
  <si>
    <t>Quemigny Poisot</t>
  </si>
  <si>
    <t>D35</t>
  </si>
  <si>
    <t>Urcy</t>
  </si>
  <si>
    <t>Pont de Pany</t>
  </si>
  <si>
    <t>Mâlain</t>
  </si>
  <si>
    <t>D104G</t>
  </si>
  <si>
    <t>Blaisy Bas</t>
  </si>
  <si>
    <t>D7B</t>
  </si>
  <si>
    <t>Verrey sous Salmaise</t>
  </si>
  <si>
    <t>Thénissey</t>
  </si>
  <si>
    <t>Gissey sous Flavigny</t>
  </si>
  <si>
    <t>D10E</t>
  </si>
  <si>
    <t>Pouillenay</t>
  </si>
  <si>
    <t>D954</t>
  </si>
  <si>
    <r>
      <t xml:space="preserve">Epoisses </t>
    </r>
    <r>
      <rPr>
        <b/>
        <sz val="10"/>
        <color indexed="10"/>
        <rFont val="Arial"/>
        <family val="2"/>
      </rPr>
      <t>(et son célèbre fromage)</t>
    </r>
  </si>
  <si>
    <t>89 - YONNE</t>
  </si>
  <si>
    <t>Cussy les Forges</t>
  </si>
  <si>
    <t>D606</t>
  </si>
  <si>
    <t>Magny</t>
  </si>
  <si>
    <t>D427</t>
  </si>
  <si>
    <t>AVALLON</t>
  </si>
  <si>
    <t>Le Crot</t>
  </si>
  <si>
    <r>
      <t xml:space="preserve">Vézelay </t>
    </r>
    <r>
      <rPr>
        <b/>
        <sz val="10"/>
        <color indexed="10"/>
        <rFont val="Arial"/>
        <family val="2"/>
      </rPr>
      <t>(un des + beaux villages de France)</t>
    </r>
  </si>
  <si>
    <t>D951</t>
  </si>
  <si>
    <t>Inter D951 D36</t>
  </si>
  <si>
    <t>D199</t>
  </si>
  <si>
    <t>58 - NIEVRE</t>
  </si>
  <si>
    <t>Armes</t>
  </si>
  <si>
    <t>Clamecy</t>
  </si>
  <si>
    <t>D977</t>
  </si>
  <si>
    <t>Moulot</t>
  </si>
  <si>
    <t>D957</t>
  </si>
  <si>
    <t>Billy sur Oisy</t>
  </si>
  <si>
    <t>Entrains sur Nohain</t>
  </si>
  <si>
    <t>Bouhy</t>
  </si>
  <si>
    <t xml:space="preserve">ST AMAND EN PUISAYE  </t>
  </si>
  <si>
    <t xml:space="preserve"> GEVREY CHAMBERTIN (21) - ST AMAND EN PUISAYE (58)</t>
  </si>
  <si>
    <t>ST AMAND EN PUISAYE</t>
  </si>
  <si>
    <t>D514</t>
  </si>
  <si>
    <t xml:space="preserve">Donzy </t>
  </si>
  <si>
    <t>Suilly la Tour (par Les Granges)</t>
  </si>
  <si>
    <t>Pouilly sur Loire</t>
  </si>
  <si>
    <t>D59</t>
  </si>
  <si>
    <t>18 - CHER</t>
  </si>
  <si>
    <t>Les Vallées</t>
  </si>
  <si>
    <t>D187</t>
  </si>
  <si>
    <t>Les Butteaux</t>
  </si>
  <si>
    <t>Herry</t>
  </si>
  <si>
    <t>D45E</t>
  </si>
  <si>
    <t xml:space="preserve">D45 </t>
  </si>
  <si>
    <t>Cours les Barres</t>
  </si>
  <si>
    <t>D920</t>
  </si>
  <si>
    <t>D100</t>
  </si>
  <si>
    <t>Germigny l'Exempt</t>
  </si>
  <si>
    <t>D15</t>
  </si>
  <si>
    <t>Charly</t>
  </si>
  <si>
    <t>Inter D6 D2076</t>
  </si>
  <si>
    <t>D2076</t>
  </si>
  <si>
    <t>Blet</t>
  </si>
  <si>
    <t xml:space="preserve">ST FLORENT SUR CHER  </t>
  </si>
  <si>
    <t xml:space="preserve"> ST AMAND EN PUISAYE (58) -ST FLORENT SUR CHER (18)</t>
  </si>
  <si>
    <t>ST FLORENT SUR CHER</t>
  </si>
  <si>
    <t>D190</t>
  </si>
  <si>
    <t>36- INDRE</t>
  </si>
  <si>
    <t>St Pierre de Jards</t>
  </si>
  <si>
    <t>D68</t>
  </si>
  <si>
    <t>D960</t>
  </si>
  <si>
    <t>41 - LOIR ET CHER</t>
  </si>
  <si>
    <r>
      <t xml:space="preserve">St Aignan </t>
    </r>
    <r>
      <rPr>
        <b/>
        <sz val="10"/>
        <color indexed="10"/>
        <rFont val="Arial"/>
        <family val="2"/>
      </rPr>
      <t>(Rives du Cher)</t>
    </r>
  </si>
  <si>
    <t>Mareuil sur Cher</t>
  </si>
  <si>
    <t>Pouillé</t>
  </si>
  <si>
    <t>D62</t>
  </si>
  <si>
    <t>CHAUMONT SUR LOIRE</t>
  </si>
  <si>
    <t>Santenay</t>
  </si>
  <si>
    <t>D107</t>
  </si>
  <si>
    <t>Inter D108 N10</t>
  </si>
  <si>
    <r>
      <t xml:space="preserve">Lavardin </t>
    </r>
    <r>
      <rPr>
        <b/>
        <sz val="10"/>
        <color indexed="10"/>
        <rFont val="Arial"/>
        <family val="2"/>
      </rPr>
      <t>(un des + beaux villages de France)</t>
    </r>
  </si>
  <si>
    <t>D917</t>
  </si>
  <si>
    <t>Les Roches l'évêque</t>
  </si>
  <si>
    <t>Inter D53 D24</t>
  </si>
  <si>
    <t>Le Gué du Loir</t>
  </si>
  <si>
    <t>Danzé</t>
  </si>
  <si>
    <t>61 - ORNE</t>
  </si>
  <si>
    <t>LONGNY AU PERCHE</t>
  </si>
  <si>
    <t>D918</t>
  </si>
  <si>
    <t>Randonnai</t>
  </si>
  <si>
    <t>Crulai</t>
  </si>
  <si>
    <t>D919</t>
  </si>
  <si>
    <t>Glos la Ferrière</t>
  </si>
  <si>
    <t>D22</t>
  </si>
  <si>
    <t>27 - EURE</t>
  </si>
  <si>
    <t>Chambord</t>
  </si>
  <si>
    <t>D159</t>
  </si>
  <si>
    <t xml:space="preserve">BERNAY  </t>
  </si>
  <si>
    <t>Les Cuns</t>
  </si>
  <si>
    <t>Inter D991 D137</t>
  </si>
  <si>
    <t>D137</t>
  </si>
  <si>
    <t>Inter D145-D991 Près de Cantobre</t>
  </si>
  <si>
    <t>Lanuéjols D263</t>
  </si>
  <si>
    <t>Inter D252-D986</t>
  </si>
  <si>
    <t>Inter D710-D986</t>
  </si>
  <si>
    <t>Col de la Séreyrède D269</t>
  </si>
  <si>
    <t>Prat Peyrot</t>
  </si>
  <si>
    <t>Inter D118-D18</t>
  </si>
  <si>
    <t>Col de Fourques</t>
  </si>
  <si>
    <t>Inter D996 D907</t>
  </si>
  <si>
    <t>Col du Rey D9</t>
  </si>
  <si>
    <t>Col de Perjuret D996</t>
  </si>
  <si>
    <t>St Laurent de Trèves</t>
  </si>
  <si>
    <t>D983</t>
  </si>
  <si>
    <t>Inter D260 D 907</t>
  </si>
  <si>
    <t>Inter D907 D57</t>
  </si>
  <si>
    <t>Inter D57 D39</t>
  </si>
  <si>
    <t>Lézan</t>
  </si>
  <si>
    <t>Inter D24 VC Chemin de Carriol</t>
  </si>
  <si>
    <t>VC</t>
  </si>
  <si>
    <t>Bagard</t>
  </si>
  <si>
    <t>St HIPPOLYTE du FORT</t>
  </si>
  <si>
    <t>ANDUZE</t>
  </si>
  <si>
    <t>D910a</t>
  </si>
  <si>
    <t>Alès D60</t>
  </si>
  <si>
    <t>Alès D6</t>
  </si>
  <si>
    <t>Inter D6 D216</t>
  </si>
  <si>
    <t>Servas (l'Olivier)</t>
  </si>
  <si>
    <t>Vendras</t>
  </si>
  <si>
    <t>LUSSAN</t>
  </si>
  <si>
    <t>Inter D23 D143</t>
  </si>
  <si>
    <t>Inter D23 D23b</t>
  </si>
  <si>
    <t>Inter D23b D23</t>
  </si>
  <si>
    <t>D23b</t>
  </si>
  <si>
    <t xml:space="preserve">D994 </t>
  </si>
  <si>
    <t>Inter D994 D44</t>
  </si>
  <si>
    <t>D44</t>
  </si>
  <si>
    <t>D827</t>
  </si>
  <si>
    <t>Inter D152 D12 D206</t>
  </si>
  <si>
    <t>D206</t>
  </si>
  <si>
    <t>St Hippolyte le Graveyron</t>
  </si>
  <si>
    <t>Ste Colombe</t>
  </si>
  <si>
    <t>les Bruns</t>
  </si>
  <si>
    <t>D242</t>
  </si>
  <si>
    <t>Inter D242 VC</t>
  </si>
  <si>
    <t>Inter VC D13</t>
  </si>
  <si>
    <t>MALAUCENE</t>
  </si>
  <si>
    <t>Inter D5 D72 Cost</t>
  </si>
  <si>
    <t>Eygaliers</t>
  </si>
  <si>
    <t>Inter  D526 D72</t>
  </si>
  <si>
    <t>D40</t>
  </si>
  <si>
    <t>Col de l'Homme mort</t>
  </si>
  <si>
    <t>04 -ALPES  DE HAUTE PROVENCE</t>
  </si>
  <si>
    <t>D30</t>
  </si>
  <si>
    <t>inter D30 D166</t>
  </si>
  <si>
    <t>D418</t>
  </si>
  <si>
    <t>Inter D418 D18</t>
  </si>
  <si>
    <t>D701</t>
  </si>
  <si>
    <t>Inter D701 D51</t>
  </si>
  <si>
    <t>D179</t>
  </si>
  <si>
    <t>D51</t>
  </si>
  <si>
    <t>Inter D942 D 60</t>
  </si>
  <si>
    <t>Lioux</t>
  </si>
  <si>
    <t>Inter D60 D4</t>
  </si>
  <si>
    <t>Inter D2 D4</t>
  </si>
  <si>
    <t>Inter D4 D227</t>
  </si>
  <si>
    <t>D227</t>
  </si>
  <si>
    <t>D169</t>
  </si>
  <si>
    <t>Inter D169 D102</t>
  </si>
  <si>
    <t>Inter D102 D2</t>
  </si>
  <si>
    <t>D102</t>
  </si>
  <si>
    <t xml:space="preserve">D103 </t>
  </si>
  <si>
    <t>Inter D2 D103</t>
  </si>
  <si>
    <t>D103</t>
  </si>
  <si>
    <t>BONNIEUX</t>
  </si>
  <si>
    <t>Inter D36 D943</t>
  </si>
  <si>
    <t>D3</t>
  </si>
  <si>
    <t>APT</t>
  </si>
  <si>
    <t>D113</t>
  </si>
  <si>
    <t>Les Agnels</t>
  </si>
  <si>
    <t>Inter D113 D 943</t>
  </si>
  <si>
    <t>Int D232 D113</t>
  </si>
  <si>
    <t>Buoux</t>
  </si>
  <si>
    <t>Inter D45 D135</t>
  </si>
  <si>
    <t>Inter D9 D27</t>
  </si>
  <si>
    <t>Inter D37 D9</t>
  </si>
  <si>
    <t>La Motte d'Agues</t>
  </si>
  <si>
    <t>Inter  D4100 D105</t>
  </si>
  <si>
    <r>
      <t xml:space="preserve">St Michel l'Observatoire </t>
    </r>
    <r>
      <rPr>
        <b/>
        <sz val="10"/>
        <color indexed="10"/>
        <rFont val="Arial"/>
        <family val="2"/>
      </rPr>
      <t>(le village qui parleaux étoiles)</t>
    </r>
  </si>
  <si>
    <t>Inter D546 D542</t>
  </si>
  <si>
    <t>Laborel D65b</t>
  </si>
  <si>
    <t>D65b</t>
  </si>
  <si>
    <t>Villebois les Pins D116</t>
  </si>
  <si>
    <t>D350l</t>
  </si>
  <si>
    <t>D50a</t>
  </si>
  <si>
    <t>Méreuil D50a</t>
  </si>
  <si>
    <t>Inter D50a D1075</t>
  </si>
  <si>
    <t>Inter D1072 D21</t>
  </si>
  <si>
    <t>D1075</t>
  </si>
  <si>
    <t>Le Sarret</t>
  </si>
  <si>
    <t>Inter D49 D149</t>
  </si>
  <si>
    <t>D20a</t>
  </si>
  <si>
    <t>Châteauneuf d'Oze D20a</t>
  </si>
  <si>
    <t>Inter D20a D20</t>
  </si>
  <si>
    <t>Gillonnay</t>
  </si>
  <si>
    <t>La Frette</t>
  </si>
  <si>
    <t>St Hilaire la Côte</t>
  </si>
  <si>
    <t>Colombe</t>
  </si>
  <si>
    <t>La Bertine</t>
  </si>
  <si>
    <t>D50e</t>
  </si>
  <si>
    <t>Oyeu D50e</t>
  </si>
  <si>
    <t>D90</t>
  </si>
  <si>
    <t>Le Petit Bilieu D90</t>
  </si>
  <si>
    <t>Inter D90 D50c</t>
  </si>
  <si>
    <t>D50c</t>
  </si>
  <si>
    <t>La Charrière D28</t>
  </si>
  <si>
    <t>Inter  D28 D82j</t>
  </si>
  <si>
    <t>D82j</t>
  </si>
  <si>
    <t>St Sulpice des Rivoires VC</t>
  </si>
  <si>
    <t>Inter D28a D28</t>
  </si>
  <si>
    <t>Inter D49c D28</t>
  </si>
  <si>
    <t>D285a</t>
  </si>
  <si>
    <t>Cernon</t>
  </si>
  <si>
    <t>D590a</t>
  </si>
  <si>
    <t>Pouille</t>
  </si>
  <si>
    <t>Villard Prin</t>
  </si>
  <si>
    <t>La Noiriat</t>
  </si>
  <si>
    <t>Le Villard</t>
  </si>
  <si>
    <t>Fréterive</t>
  </si>
  <si>
    <t>La Fiardière</t>
  </si>
  <si>
    <t>Montailleur</t>
  </si>
  <si>
    <t>Verchères</t>
  </si>
  <si>
    <t>Le Noyeray</t>
  </si>
  <si>
    <t>Saint Ferréol</t>
  </si>
  <si>
    <t>Les Clefs</t>
  </si>
  <si>
    <t>Savigny sous Mâlain VC</t>
  </si>
  <si>
    <t>Pouligny</t>
  </si>
  <si>
    <t>Tourty</t>
  </si>
  <si>
    <t>Savigny en Terre Plaine</t>
  </si>
  <si>
    <t>Saint André en Terre Plaine</t>
  </si>
  <si>
    <t>Méluzien</t>
  </si>
  <si>
    <t>Les Petites Chatelaines</t>
  </si>
  <si>
    <t>Usy</t>
  </si>
  <si>
    <t>Saint Père</t>
  </si>
  <si>
    <t>Les Bois de la Madeleine</t>
  </si>
  <si>
    <t>Pressures</t>
  </si>
  <si>
    <t>Savigny</t>
  </si>
  <si>
    <t>Dampierre sous Bouty</t>
  </si>
  <si>
    <t>Alligny Cosne</t>
  </si>
  <si>
    <t>Sainte Colombe des Bois D178</t>
  </si>
  <si>
    <t>D178</t>
  </si>
  <si>
    <t>Presle</t>
  </si>
  <si>
    <t>Saint Laurent l'Abbaye</t>
  </si>
  <si>
    <t>La Roche D553</t>
  </si>
  <si>
    <t>D553</t>
  </si>
  <si>
    <t>Tracy  sur Loire</t>
  </si>
  <si>
    <t>D243</t>
  </si>
  <si>
    <t>Beffes</t>
  </si>
  <si>
    <t>Marseilles lès Aubigny</t>
  </si>
  <si>
    <t>La Chaume du Poids de Fer</t>
  </si>
  <si>
    <t>La Guerche sur l'Aubois</t>
  </si>
  <si>
    <t>Inter D34 D106</t>
  </si>
  <si>
    <t>inter D106 D71</t>
  </si>
  <si>
    <t>Vorly</t>
  </si>
  <si>
    <t>Saint Caprais D28</t>
  </si>
  <si>
    <t>D88</t>
  </si>
  <si>
    <t>D88e</t>
  </si>
  <si>
    <t>Arçay D88e</t>
  </si>
  <si>
    <t>Chatillon</t>
  </si>
  <si>
    <t>Le Bouchet</t>
  </si>
  <si>
    <t>Nohant en Graçay</t>
  </si>
  <si>
    <t>Orville D16</t>
  </si>
  <si>
    <t>Inter D25 D16</t>
  </si>
  <si>
    <t>Inter D956 D37</t>
  </si>
  <si>
    <t>Lye</t>
  </si>
  <si>
    <t>D17a</t>
  </si>
  <si>
    <t>Inter D17a D17</t>
  </si>
  <si>
    <t>Couffy</t>
  </si>
  <si>
    <t>Angé</t>
  </si>
  <si>
    <t>D158</t>
  </si>
  <si>
    <t>Vauliard</t>
  </si>
  <si>
    <t>Françay</t>
  </si>
  <si>
    <t>Gombergean</t>
  </si>
  <si>
    <t>Ambloy</t>
  </si>
  <si>
    <t>Sasnières</t>
  </si>
  <si>
    <t>La Prazerie</t>
  </si>
  <si>
    <t>Azé</t>
  </si>
  <si>
    <r>
      <t>BANON</t>
    </r>
    <r>
      <rPr>
        <b/>
        <sz val="10"/>
        <color indexed="10"/>
        <rFont val="Arial"/>
        <family val="2"/>
      </rPr>
      <t>(et son célèbre fromage)</t>
    </r>
  </si>
  <si>
    <t>Inter D5 D950</t>
  </si>
  <si>
    <t xml:space="preserve">Inter  D546 D542 </t>
  </si>
  <si>
    <t>Lagrand D350l</t>
  </si>
  <si>
    <t xml:space="preserve">Inter D148  D48 </t>
  </si>
  <si>
    <t>Chabestan D49</t>
  </si>
  <si>
    <t>Inter D994 D994a</t>
  </si>
  <si>
    <t>D994a</t>
  </si>
  <si>
    <t>D994</t>
  </si>
  <si>
    <t>D993</t>
  </si>
  <si>
    <t>La Beaume</t>
  </si>
  <si>
    <t>D93</t>
  </si>
  <si>
    <t>Beaurières</t>
  </si>
  <si>
    <t>Inter D306 D93</t>
  </si>
  <si>
    <t>Luc en Diois D69</t>
  </si>
  <si>
    <t>Luzerand</t>
  </si>
  <si>
    <t>Inter D69 D181b</t>
  </si>
  <si>
    <t>D181b</t>
  </si>
  <si>
    <t>Menglon D214</t>
  </si>
  <si>
    <t>Inter D214 D539</t>
  </si>
  <si>
    <t>Inter  D93 D244 (Pont de Quart)</t>
  </si>
  <si>
    <t>La Salle</t>
  </si>
  <si>
    <t>D76</t>
  </si>
  <si>
    <t>Vassieux en Vercors</t>
  </si>
  <si>
    <t>Inter D76 D178</t>
  </si>
  <si>
    <t>D58</t>
  </si>
  <si>
    <t>Pont en Royans D58</t>
  </si>
  <si>
    <t>Saint André en Royans</t>
  </si>
  <si>
    <r>
      <t xml:space="preserve">St MARCELLIN </t>
    </r>
    <r>
      <rPr>
        <b/>
        <sz val="10"/>
        <color indexed="10"/>
        <rFont val="Arial"/>
        <family val="2"/>
      </rPr>
      <t>(et son célèbre fromage)</t>
    </r>
  </si>
  <si>
    <t>ROYBON</t>
  </si>
  <si>
    <t>D71k</t>
  </si>
  <si>
    <t>Inter D71k VC</t>
  </si>
  <si>
    <t>D20g</t>
  </si>
  <si>
    <t>Inter VC D20g</t>
  </si>
  <si>
    <t>Chevrières</t>
  </si>
  <si>
    <t>St Appolinard</t>
  </si>
  <si>
    <t>Inter D20a VC</t>
  </si>
  <si>
    <t>D156</t>
  </si>
  <si>
    <t>Virille</t>
  </si>
  <si>
    <t>Sardieu</t>
  </si>
  <si>
    <t>D157</t>
  </si>
  <si>
    <t>Inter D520 D50e</t>
  </si>
  <si>
    <t>Entre Deux Guiers</t>
  </si>
  <si>
    <t>Saint Christophe sur Guiers</t>
  </si>
  <si>
    <t>Berlan</t>
  </si>
  <si>
    <t>D520c</t>
  </si>
  <si>
    <t>Pas du Frou</t>
  </si>
  <si>
    <t xml:space="preserve">St Pierre d'Entremont </t>
  </si>
  <si>
    <t>Inter D912 D285a Col du Granier</t>
  </si>
  <si>
    <t>Les Domenges</t>
  </si>
  <si>
    <t>Villard Sicard</t>
  </si>
  <si>
    <t>Hauteville</t>
  </si>
  <si>
    <t>Les Pépins</t>
  </si>
  <si>
    <t>Maltaverne</t>
  </si>
  <si>
    <t>D201</t>
  </si>
  <si>
    <t>Inter D1006 D911</t>
  </si>
  <si>
    <t>D911</t>
  </si>
  <si>
    <t>D201c</t>
  </si>
  <si>
    <t xml:space="preserve"> CADENET (84) - VEYNES (05)</t>
  </si>
  <si>
    <t>Fontaine</t>
  </si>
  <si>
    <t>Inter D7 D10</t>
  </si>
  <si>
    <t>Turcy</t>
  </si>
  <si>
    <t>SEMUR en Auxois</t>
  </si>
  <si>
    <t xml:space="preserve">Inter D606 D   Grande Rue  (Etrée)    </t>
  </si>
  <si>
    <t>D247</t>
  </si>
  <si>
    <t>Inter D247 D944</t>
  </si>
  <si>
    <t>Asnières sous Bois (Rte Clamecy)</t>
  </si>
  <si>
    <t>Bitry D114</t>
  </si>
  <si>
    <t>St Vérain D2</t>
  </si>
  <si>
    <t>Champcelée D4</t>
  </si>
  <si>
    <t>Bois  Gibault D243</t>
  </si>
  <si>
    <t>Inter D7 D45</t>
  </si>
  <si>
    <t>St Léger le Petit</t>
  </si>
  <si>
    <t>Argenvières D45</t>
  </si>
  <si>
    <t>La Chapelle Montlinard D45e</t>
  </si>
  <si>
    <t>Inter  D920 D45</t>
  </si>
  <si>
    <t>Cuffy</t>
  </si>
  <si>
    <t>Inter D976 D45</t>
  </si>
  <si>
    <t>Inter D100 D200</t>
  </si>
  <si>
    <t>D200</t>
  </si>
  <si>
    <t>Inter D920 D15</t>
  </si>
  <si>
    <t>Ourouer les Bourdelins D6</t>
  </si>
  <si>
    <t>Chalivoy Milon D34</t>
  </si>
  <si>
    <t>DUN sur Auron</t>
  </si>
  <si>
    <t>Inter D28 D34</t>
  </si>
  <si>
    <t>Saint Denis de Pain</t>
  </si>
  <si>
    <t>LEVET</t>
  </si>
  <si>
    <t xml:space="preserve">Inter D73 D88e </t>
  </si>
  <si>
    <t>Reuilly D28</t>
  </si>
  <si>
    <t>GRAçAY</t>
  </si>
  <si>
    <t>Poulaines D960</t>
  </si>
  <si>
    <t>VALENçAY D37</t>
  </si>
  <si>
    <t>Villentrois D33</t>
  </si>
  <si>
    <t>Inter D158 D176</t>
  </si>
  <si>
    <t>Bourré D62</t>
  </si>
  <si>
    <t>Inter D764 D62</t>
  </si>
  <si>
    <t>HERBAULT</t>
  </si>
  <si>
    <t>La Fosse Courtin</t>
  </si>
  <si>
    <t>Inter D957 D24</t>
  </si>
  <si>
    <t>D141</t>
  </si>
  <si>
    <t>Chauvigny les Perches</t>
  </si>
  <si>
    <t>La Chapelle Vicontesse D40</t>
  </si>
  <si>
    <t>Boursay</t>
  </si>
  <si>
    <t>St Agil D106</t>
  </si>
  <si>
    <t>Oigny</t>
  </si>
  <si>
    <t>St Avit</t>
  </si>
  <si>
    <t>28 - EURE ET LOIR</t>
  </si>
  <si>
    <t>La Chapelle Guillaume</t>
  </si>
  <si>
    <t>Soizé</t>
  </si>
  <si>
    <t>Coudray au Perche</t>
  </si>
  <si>
    <t>Souancé au Perche</t>
  </si>
  <si>
    <t>D370-1</t>
  </si>
  <si>
    <t>NOGENT LE RETROU D370-1</t>
  </si>
  <si>
    <t>D624</t>
  </si>
  <si>
    <t>St pierre les Bruyère</t>
  </si>
  <si>
    <t>Inter D624 D203</t>
  </si>
  <si>
    <t>D203</t>
  </si>
  <si>
    <t>Verrières D11</t>
  </si>
  <si>
    <t>REMALARD</t>
  </si>
  <si>
    <t>Bizou</t>
  </si>
  <si>
    <t>LONGNY au PERCHE D918</t>
  </si>
  <si>
    <t>Les Epasses</t>
  </si>
  <si>
    <t>Inter N12 D918</t>
  </si>
  <si>
    <t>L'AIGLE</t>
  </si>
  <si>
    <t>Inter D22 D25</t>
  </si>
  <si>
    <t>D833</t>
  </si>
  <si>
    <t>La Barre en Ouche D833</t>
  </si>
  <si>
    <t>Epinay</t>
  </si>
  <si>
    <t>Landepéreuse</t>
  </si>
  <si>
    <t>Livet en Ouche</t>
  </si>
  <si>
    <t>Jonquerets de Livet (Rte St Aubin)</t>
  </si>
  <si>
    <t>Inter VC D33</t>
  </si>
  <si>
    <t>St Aubin le Vertueux (Rte Moulin Fouret) VC</t>
  </si>
  <si>
    <t>23 ème Tour du 16 au 30 juillet 2011</t>
  </si>
  <si>
    <t>BUIS LES BARONNIES (26)   CADENET (84)</t>
  </si>
  <si>
    <t>2ème Etape</t>
  </si>
  <si>
    <t>1ère Etape</t>
  </si>
  <si>
    <t>3ème Etape</t>
  </si>
  <si>
    <t>4ème Etape</t>
  </si>
  <si>
    <t>5ème Etape</t>
  </si>
  <si>
    <t>6ème Etape</t>
  </si>
  <si>
    <t>8ème Etape</t>
  </si>
  <si>
    <t>7ème Etape</t>
  </si>
  <si>
    <t>9ème Etape</t>
  </si>
  <si>
    <t>10ème Etape</t>
  </si>
  <si>
    <t>11ème Etape</t>
  </si>
  <si>
    <t>12ème Etape</t>
  </si>
  <si>
    <t>13ème Etape</t>
  </si>
  <si>
    <t>14ème Etape</t>
  </si>
  <si>
    <t xml:space="preserve"> MIREVAL (34) - ST MATHIEU DE TREVIERS (34)</t>
  </si>
  <si>
    <t>Cournonterral</t>
  </si>
  <si>
    <t>Murviel-lès-Montpellier</t>
  </si>
  <si>
    <t>Bel Air</t>
  </si>
  <si>
    <t>D27E1</t>
  </si>
  <si>
    <t>Montarnaud</t>
  </si>
  <si>
    <t>D111</t>
  </si>
  <si>
    <t>La Boissière</t>
  </si>
  <si>
    <t xml:space="preserve">D27 </t>
  </si>
  <si>
    <t>Causse de la Selle</t>
  </si>
  <si>
    <t>St Martin de Londres</t>
  </si>
  <si>
    <t>Inter D122 D1</t>
  </si>
  <si>
    <t>Gourdou</t>
  </si>
  <si>
    <t>D17E6</t>
  </si>
  <si>
    <t>CLARET</t>
  </si>
  <si>
    <t xml:space="preserve">D107 </t>
  </si>
  <si>
    <t>Sauteyrargues</t>
  </si>
  <si>
    <t>Vacquières</t>
  </si>
  <si>
    <t>Corconne</t>
  </si>
  <si>
    <t>Col de la Croix de Gailhan</t>
  </si>
  <si>
    <t>Sommières</t>
  </si>
  <si>
    <t>Villevieille</t>
  </si>
  <si>
    <t>Aujargues</t>
  </si>
  <si>
    <t>D249</t>
  </si>
  <si>
    <t>Villetelle</t>
  </si>
  <si>
    <t>D110</t>
  </si>
  <si>
    <t>St Geniès des Mourgues</t>
  </si>
  <si>
    <t>D54</t>
  </si>
  <si>
    <t>Sussargues</t>
  </si>
  <si>
    <r>
      <t xml:space="preserve">Mas de Londres </t>
    </r>
    <r>
      <rPr>
        <b/>
        <sz val="8"/>
        <color indexed="10"/>
        <rFont val="Arial"/>
        <family val="2"/>
      </rPr>
      <t>(Site du Pic Saint Loup)</t>
    </r>
  </si>
  <si>
    <r>
      <t>St Guilhem le Désert</t>
    </r>
    <r>
      <rPr>
        <sz val="8"/>
        <rFont val="Arial"/>
        <family val="2"/>
      </rPr>
      <t xml:space="preserve"> </t>
    </r>
    <r>
      <rPr>
        <b/>
        <sz val="8"/>
        <color indexed="10"/>
        <rFont val="Arial"/>
        <family val="2"/>
      </rPr>
      <t>(Un des + beaux village de France)</t>
    </r>
  </si>
  <si>
    <r>
      <t xml:space="preserve">Pont du Diable </t>
    </r>
    <r>
      <rPr>
        <b/>
        <sz val="8"/>
        <color indexed="10"/>
        <rFont val="Arial"/>
        <family val="2"/>
      </rPr>
      <t>(Gorges de l'Hérault)</t>
    </r>
  </si>
  <si>
    <t>ST MATHIEU DE TREVIERS</t>
  </si>
  <si>
    <t>Inter D17 D17E6 (Valflaunès)</t>
  </si>
  <si>
    <t>Pompignan</t>
  </si>
  <si>
    <t>D181</t>
  </si>
  <si>
    <t>Ferrières les Verreries</t>
  </si>
  <si>
    <t>St Bauzille de Putois</t>
  </si>
  <si>
    <t>D108E</t>
  </si>
  <si>
    <t>D108E3</t>
  </si>
  <si>
    <t>St Laurent-le-Minier</t>
  </si>
  <si>
    <t>Montardier</t>
  </si>
  <si>
    <t>Blandas</t>
  </si>
  <si>
    <t>D713</t>
  </si>
  <si>
    <t>La Baume Auriol</t>
  </si>
  <si>
    <t>St Michel</t>
  </si>
  <si>
    <r>
      <t xml:space="preserve">LE CAYLAR </t>
    </r>
    <r>
      <rPr>
        <b/>
        <sz val="10"/>
        <color indexed="10"/>
        <rFont val="Arial"/>
        <family val="2"/>
      </rPr>
      <t>(Causse du Larzac)</t>
    </r>
  </si>
  <si>
    <t>D142</t>
  </si>
  <si>
    <t>LE CAYLAR</t>
  </si>
  <si>
    <t>Les Rives</t>
  </si>
  <si>
    <t>Romiguières</t>
  </si>
  <si>
    <t>D902</t>
  </si>
  <si>
    <t>Inter D902 D393</t>
  </si>
  <si>
    <t>D393</t>
  </si>
  <si>
    <t>Tournadous</t>
  </si>
  <si>
    <r>
      <t xml:space="preserve">Fondamente </t>
    </r>
    <r>
      <rPr>
        <b/>
        <sz val="10"/>
        <color indexed="10"/>
        <rFont val="Arial"/>
        <family val="2"/>
      </rPr>
      <t>(Vallée de la Sorgue)</t>
    </r>
  </si>
  <si>
    <t>Inter D7 D65</t>
  </si>
  <si>
    <t>Inter D65 D77</t>
  </si>
  <si>
    <t>D77</t>
  </si>
  <si>
    <t>Le Figairol</t>
  </si>
  <si>
    <t>Inter D77 D23</t>
  </si>
  <si>
    <t>L'Hospitalet du Larzac</t>
  </si>
  <si>
    <t>D609</t>
  </si>
  <si>
    <t xml:space="preserve">NANT (12)  BAGARD (30) </t>
  </si>
  <si>
    <t>St Félix de Pallières</t>
  </si>
  <si>
    <r>
      <t xml:space="preserve">GORDES  </t>
    </r>
    <r>
      <rPr>
        <b/>
        <sz val="10"/>
        <color indexed="10"/>
        <rFont val="Arial"/>
        <family val="2"/>
      </rPr>
      <t>(un des + beaux villages de France)</t>
    </r>
  </si>
  <si>
    <t>La Ville aux Clercs</t>
  </si>
  <si>
    <t>LA VILLE AUX CLERCS (41) BERNAY (27)</t>
  </si>
  <si>
    <t xml:space="preserve">La Ville aux Clercs </t>
  </si>
  <si>
    <t>ANIANE</t>
  </si>
  <si>
    <t>Frouzet</t>
  </si>
  <si>
    <t>D1e9</t>
  </si>
  <si>
    <t>D17e6</t>
  </si>
  <si>
    <t>Valflaunès D17e6</t>
  </si>
  <si>
    <t>Gourdou D17e6</t>
  </si>
  <si>
    <t>Inter D122 D17e6</t>
  </si>
  <si>
    <t>Inter D17e7 D17e6</t>
  </si>
  <si>
    <t>D107e4</t>
  </si>
  <si>
    <t>Inter D17e4 D107e4</t>
  </si>
  <si>
    <t>Inter D17e6 D107</t>
  </si>
  <si>
    <t>Inter D17 D107</t>
  </si>
  <si>
    <t>D234</t>
  </si>
  <si>
    <t>QUISSAC</t>
  </si>
  <si>
    <t>Inter D250 D35</t>
  </si>
  <si>
    <t>Inter D168 D35</t>
  </si>
  <si>
    <t>Inter  D164 D35</t>
  </si>
  <si>
    <t>Salinelles</t>
  </si>
  <si>
    <t>Congénies D249</t>
  </si>
  <si>
    <t>Aubais D12</t>
  </si>
  <si>
    <t>Saturargues Ave de la MER</t>
  </si>
  <si>
    <t>St Séries D118</t>
  </si>
  <si>
    <t>St Christol D105</t>
  </si>
  <si>
    <t>St Drézéry</t>
  </si>
  <si>
    <t>Montaud</t>
  </si>
  <si>
    <t>St Bauzille de Montmel D1</t>
  </si>
  <si>
    <t>Inter D1e6 D107e4</t>
  </si>
  <si>
    <t>D1e6</t>
  </si>
  <si>
    <t>Agonès D108e3</t>
  </si>
  <si>
    <t>Inter D108e3 D4</t>
  </si>
  <si>
    <t>Cazilhac-le-Haut D25</t>
  </si>
  <si>
    <t>Inter D11 D113</t>
  </si>
  <si>
    <t>Inter D239b D113</t>
  </si>
  <si>
    <r>
      <t xml:space="preserve">Cirque de Navacelles </t>
    </r>
    <r>
      <rPr>
        <b/>
        <sz val="10"/>
        <color indexed="10"/>
        <rFont val="Arial"/>
        <family val="2"/>
      </rPr>
      <t>(Grand canyon gorges de la Vis)</t>
    </r>
  </si>
  <si>
    <t>St Maurice de Nacacelles D152e2</t>
  </si>
  <si>
    <t>D152e2</t>
  </si>
  <si>
    <t>Inter D152e4 D152e2</t>
  </si>
  <si>
    <t>Inter D152e2 D152</t>
  </si>
  <si>
    <t>Inter D152e3 D152</t>
  </si>
  <si>
    <t>Inter D142 D142e2</t>
  </si>
  <si>
    <t>D142e2</t>
  </si>
  <si>
    <t>Roqueredonde D902</t>
  </si>
  <si>
    <t>Inter D65 D2009</t>
  </si>
  <si>
    <t>Inter D7 D2009</t>
  </si>
  <si>
    <t>Inter D609 D142e5</t>
  </si>
  <si>
    <t>D142e5</t>
  </si>
  <si>
    <r>
      <t xml:space="preserve">La Couvertoirade </t>
    </r>
    <r>
      <rPr>
        <b/>
        <sz val="10"/>
        <color indexed="10"/>
        <rFont val="Arial"/>
        <family val="2"/>
      </rPr>
      <t>(Un des plus beaux villages de France)</t>
    </r>
  </si>
  <si>
    <t xml:space="preserve"> ST MATHIEU DE TREVIERS (34) NANT (12)</t>
  </si>
  <si>
    <t>Deyrier (par Beccon)</t>
  </si>
  <si>
    <t>D?</t>
  </si>
  <si>
    <t>D41A</t>
  </si>
  <si>
    <t>Col du Mont Sion</t>
  </si>
  <si>
    <t>D123</t>
  </si>
  <si>
    <t>La Motte</t>
  </si>
  <si>
    <t>Chavannaz</t>
  </si>
  <si>
    <t>Minzier</t>
  </si>
  <si>
    <t>Inter D107 D992 (Pont-Fornant)</t>
  </si>
  <si>
    <t>D992</t>
  </si>
  <si>
    <t>Inter D7 D47</t>
  </si>
  <si>
    <t>D47</t>
  </si>
  <si>
    <t>Chaumont</t>
  </si>
  <si>
    <t>Clarafond Arcine</t>
  </si>
  <si>
    <t>D908A</t>
  </si>
  <si>
    <t>Chêne en Semine</t>
  </si>
  <si>
    <t>Franclens</t>
  </si>
  <si>
    <t>Barrage de Génissiat</t>
  </si>
  <si>
    <t>D72A</t>
  </si>
  <si>
    <t>InjouxGénissait</t>
  </si>
  <si>
    <t>Inter D72A D991</t>
  </si>
  <si>
    <t>D1026</t>
  </si>
  <si>
    <r>
      <t xml:space="preserve">Pont des Pierres </t>
    </r>
    <r>
      <rPr>
        <b/>
        <sz val="10"/>
        <color indexed="10"/>
        <rFont val="Arial"/>
        <family val="2"/>
      </rPr>
      <t>(Monts du Jura)</t>
    </r>
  </si>
  <si>
    <t>Champfronnier</t>
  </si>
  <si>
    <t>Belleydoux</t>
  </si>
  <si>
    <t>Col de la Croix de la Serra</t>
  </si>
  <si>
    <t>D124</t>
  </si>
  <si>
    <t>Saint Claude</t>
  </si>
  <si>
    <t>Valfin-lès-St Claude</t>
  </si>
  <si>
    <t>D146E2</t>
  </si>
  <si>
    <t>Chaux-des-Prés</t>
  </si>
  <si>
    <t xml:space="preserve">D146 </t>
  </si>
  <si>
    <t>Inter D146 D28</t>
  </si>
  <si>
    <t>Château-des-Prés</t>
  </si>
  <si>
    <t>Les Mouillés</t>
  </si>
  <si>
    <t>D26</t>
  </si>
  <si>
    <t>Tancua</t>
  </si>
  <si>
    <r>
      <t xml:space="preserve">Inter D26 D126 </t>
    </r>
    <r>
      <rPr>
        <b/>
        <sz val="10"/>
        <color indexed="10"/>
        <rFont val="Arial"/>
        <family val="2"/>
      </rPr>
      <t>(Gorges de la Bienne)</t>
    </r>
  </si>
  <si>
    <t>D126</t>
  </si>
  <si>
    <t>MOREZ</t>
  </si>
  <si>
    <t>THONES (74) - MOREZ (39)</t>
  </si>
  <si>
    <t>Claivaux les Lacs</t>
  </si>
  <si>
    <t>Abbaye de Cîteaux</t>
  </si>
  <si>
    <t>St Bernard</t>
  </si>
  <si>
    <t>D109C</t>
  </si>
  <si>
    <t>Gilly-les-Cîteaux</t>
  </si>
  <si>
    <t>Chambolle-Musigny</t>
  </si>
  <si>
    <r>
      <t xml:space="preserve">Baume les Messieurs </t>
    </r>
    <r>
      <rPr>
        <b/>
        <sz val="10"/>
        <color indexed="10"/>
        <rFont val="Arial"/>
        <family val="2"/>
      </rPr>
      <t>(un des + beaux villages de France)</t>
    </r>
  </si>
  <si>
    <t>01200</t>
  </si>
  <si>
    <t>D120</t>
  </si>
  <si>
    <t>St Germain-lès-Arlay</t>
  </si>
  <si>
    <t>Arlay</t>
  </si>
  <si>
    <t>71 - SAONE ET LOIRE</t>
  </si>
  <si>
    <t>Bellevesvre</t>
  </si>
  <si>
    <t>Dissey</t>
  </si>
  <si>
    <t xml:space="preserve">D13 </t>
  </si>
  <si>
    <t>Longwy sur le Doubs</t>
  </si>
  <si>
    <t>St Loup</t>
  </si>
  <si>
    <t>Montagny-lès-Seurre</t>
  </si>
  <si>
    <t>Pagny le Château</t>
  </si>
  <si>
    <t>Charrey sur Saône</t>
  </si>
  <si>
    <t>Bonnencontre</t>
  </si>
  <si>
    <t>Chaux des Près  D146 D28</t>
  </si>
  <si>
    <t>Inter D28 D232</t>
  </si>
  <si>
    <t>D232</t>
  </si>
  <si>
    <t>D308e1</t>
  </si>
  <si>
    <t>Mesnois</t>
  </si>
  <si>
    <t>Domblans</t>
  </si>
  <si>
    <t>Voiteur D120</t>
  </si>
  <si>
    <t>Inter D70 D204</t>
  </si>
  <si>
    <t>D204</t>
  </si>
  <si>
    <t>Ladoye sur Seille</t>
  </si>
  <si>
    <t>Inter D204 D5</t>
  </si>
  <si>
    <r>
      <t>Château Chalon</t>
    </r>
    <r>
      <rPr>
        <b/>
        <sz val="10"/>
        <color indexed="10"/>
        <rFont val="Arial"/>
        <family val="2"/>
      </rPr>
      <t xml:space="preserve"> (un des + beaux villagesde France)</t>
    </r>
  </si>
  <si>
    <t>Inter D73 D23</t>
  </si>
  <si>
    <t>Abergement St Jean</t>
  </si>
  <si>
    <t>Inter D13e D13</t>
  </si>
  <si>
    <t>Petit Noir</t>
  </si>
  <si>
    <t>D222</t>
  </si>
  <si>
    <t>Pesseux D222</t>
  </si>
  <si>
    <t>Inter D673 D222</t>
  </si>
  <si>
    <t>D110d</t>
  </si>
  <si>
    <t>Tichey</t>
  </si>
  <si>
    <t>Pagny la Ville</t>
  </si>
  <si>
    <t>109c</t>
  </si>
  <si>
    <t xml:space="preserve">NANT </t>
  </si>
  <si>
    <t xml:space="preserve">VEYNES </t>
  </si>
  <si>
    <t>05400</t>
  </si>
  <si>
    <r>
      <t xml:space="preserve">Flavigny sur Ozerain </t>
    </r>
    <r>
      <rPr>
        <b/>
        <sz val="10"/>
        <color indexed="10"/>
        <rFont val="Arial"/>
        <family val="2"/>
      </rPr>
      <t>(un des + beaux villages de France)</t>
    </r>
  </si>
  <si>
    <r>
      <t xml:space="preserve">ST MATHIEU DE TREVIERS </t>
    </r>
    <r>
      <rPr>
        <b/>
        <sz val="10"/>
        <color indexed="10"/>
        <rFont val="Arial"/>
        <family val="2"/>
      </rPr>
      <t>(Site du Pic St Loup)</t>
    </r>
  </si>
  <si>
    <t>ST FLORENT SUR CHER -LA VILLE AUX CLERCS (41)</t>
  </si>
  <si>
    <t xml:space="preserve">26 - DROME </t>
  </si>
  <si>
    <t>Inter D120 D 38</t>
  </si>
  <si>
    <t>D38</t>
  </si>
  <si>
    <t>Desnes</t>
  </si>
  <si>
    <t>Vincent</t>
  </si>
  <si>
    <t>D38e1</t>
  </si>
  <si>
    <t>Commenailles</t>
  </si>
  <si>
    <t>Inter D38 D122</t>
  </si>
  <si>
    <t>Blois sur Seille</t>
  </si>
  <si>
    <t>D34a</t>
  </si>
  <si>
    <t xml:space="preserve">D12a </t>
  </si>
  <si>
    <t>Inter  D996 D12a</t>
  </si>
  <si>
    <t>Le Clapier D93  (Site géologique classé)</t>
  </si>
  <si>
    <t>Laleu     D139 puis D114</t>
  </si>
  <si>
    <t>D28a</t>
  </si>
  <si>
    <t>Les Prés-de-Valfin      D146E2  puis</t>
  </si>
  <si>
    <t>D146</t>
  </si>
  <si>
    <t>Inter D107e4 D986</t>
  </si>
  <si>
    <t>Inter D152 D9</t>
  </si>
  <si>
    <t>Inter D1 D1e9                    D1e8 puis</t>
  </si>
  <si>
    <t>MOREZ (01) - GEVREY CHAMBERTIN (21)</t>
  </si>
  <si>
    <t>BAGARD (30)   BUIS LES BARONNIES (26)</t>
  </si>
  <si>
    <t>Simiane la Retonde</t>
  </si>
  <si>
    <r>
      <t xml:space="preserve">Chamboeuf          </t>
    </r>
    <r>
      <rPr>
        <b/>
        <sz val="10"/>
        <rFont val="Arial"/>
        <family val="2"/>
      </rPr>
      <t>Départ</t>
    </r>
  </si>
  <si>
    <t>Seythenex</t>
  </si>
  <si>
    <t>Poisieux</t>
  </si>
  <si>
    <t>Plou D190</t>
  </si>
  <si>
    <t>Inter D190 VC Direstion Le Petit Port</t>
  </si>
  <si>
    <t>La Ferté</t>
  </si>
  <si>
    <t>Le Bois St Denis D27</t>
  </si>
  <si>
    <t>23è Tour</t>
  </si>
  <si>
    <t>16 au 30  juillet 2011</t>
  </si>
  <si>
    <t>Savoillon</t>
  </si>
  <si>
    <t>ASPRES SUR BRUECH D994</t>
  </si>
  <si>
    <t>Marcilloles</t>
  </si>
  <si>
    <t>Barraux</t>
  </si>
  <si>
    <t>Le Cropt</t>
  </si>
  <si>
    <t>Lapeyrouse</t>
  </si>
  <si>
    <r>
      <t>Apremont sur Allier D100</t>
    </r>
    <r>
      <rPr>
        <sz val="10"/>
        <color indexed="10"/>
        <rFont val="Arial"/>
        <family val="2"/>
      </rPr>
      <t>(un des + beaux villages de France)</t>
    </r>
  </si>
  <si>
    <t>St AMAND LONGPRE</t>
  </si>
  <si>
    <r>
      <t>MONTOIRE sur LE LOIR</t>
    </r>
    <r>
      <rPr>
        <b/>
        <sz val="10"/>
        <color indexed="10"/>
        <rFont val="Arial"/>
        <family val="2"/>
      </rPr>
      <t>(Vallée du Loir)</t>
    </r>
  </si>
  <si>
    <t>St Jean Pierre Fixte</t>
  </si>
  <si>
    <t>D817</t>
  </si>
  <si>
    <t>Lagarde Paréol</t>
  </si>
  <si>
    <t>D43</t>
  </si>
  <si>
    <t>Jonquires</t>
  </si>
  <si>
    <t>Inter D950 VC Route des Hautes Rives</t>
  </si>
  <si>
    <t>Inter VC Route de Chante GU</t>
  </si>
  <si>
    <t>Inter D52 VC route de le Bertrane</t>
  </si>
  <si>
    <t>Inter VC D21</t>
  </si>
  <si>
    <t xml:space="preserve">SAULT </t>
  </si>
  <si>
    <t>Inter D 244 D34</t>
  </si>
  <si>
    <t>Inter D22 D33</t>
  </si>
  <si>
    <t>Inter D23 VC</t>
  </si>
  <si>
    <t>Inter VC3 D22 D33a</t>
  </si>
  <si>
    <t>D33a</t>
  </si>
  <si>
    <t>Rustrel D30</t>
  </si>
  <si>
    <t>Inter D30 D22  D179</t>
  </si>
  <si>
    <t>Inter  D610 D54</t>
  </si>
  <si>
    <r>
      <t xml:space="preserve">St Privat des vieux </t>
    </r>
    <r>
      <rPr>
        <b/>
        <sz val="10"/>
        <rFont val="Arial"/>
        <family val="2"/>
      </rPr>
      <t xml:space="preserve"> DEPART</t>
    </r>
  </si>
  <si>
    <r>
      <t>Col de Rousset D76</t>
    </r>
    <r>
      <rPr>
        <b/>
        <sz val="9"/>
        <color indexed="12"/>
        <rFont val="Arial"/>
        <family val="2"/>
      </rPr>
      <t xml:space="preserve"> </t>
    </r>
  </si>
  <si>
    <t>(tunel Neutralisé)</t>
  </si>
  <si>
    <t>Laissaud</t>
  </si>
  <si>
    <t>St Vital</t>
  </si>
  <si>
    <t>D23A</t>
  </si>
  <si>
    <t>Inter D436 D124</t>
  </si>
  <si>
    <t>Prénovel D308e1</t>
  </si>
  <si>
    <t>Villenotte D954</t>
  </si>
  <si>
    <t>AUTHON DU PERCHE  D9</t>
  </si>
  <si>
    <r>
      <t>St Christol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Plateau d'Albion</t>
    </r>
  </si>
  <si>
    <r>
      <t>Sérignant du Comtat D43</t>
    </r>
    <r>
      <rPr>
        <b/>
        <sz val="10"/>
        <rFont val="Arial"/>
        <family val="2"/>
      </rPr>
      <t xml:space="preserve"> </t>
    </r>
  </si>
  <si>
    <t>Inter D975     D43 
Proche de Camaret sur Aigue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</si>
</sst>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dd\ dd\ mm\ yyyy"/>
    <numFmt numFmtId="166" formatCode="00000"/>
    <numFmt numFmtId="167" formatCode="0.000"/>
    <numFmt numFmtId="168" formatCode="mmm\-yyyy"/>
    <numFmt numFmtId="169" formatCode="dd\-mmm\-yyyy"/>
    <numFmt numFmtId="170" formatCode="dd\-mmmm\-yyyy"/>
    <numFmt numFmtId="171" formatCode="[$-40C]dddd\ d\ mmmm\ yyyy"/>
    <numFmt numFmtId="172" formatCode="[$-F800]dddd\,\ mmmm\ dd\,\ yyyy"/>
    <numFmt numFmtId="173" formatCode="dddd\ dd\ mmmm\ yyyy"/>
    <numFmt numFmtId="174" formatCode="dddd\ dd/mm/yyyy"/>
    <numFmt numFmtId="175" formatCode="dddd\ dd/mmmm/yyyy"/>
  </numFmts>
  <fonts count="49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MS Sans Serif"/>
      <family val="2"/>
    </font>
    <font>
      <sz val="10"/>
      <color indexed="8"/>
      <name val="MS Sans Serif"/>
      <family val="2"/>
    </font>
    <font>
      <b/>
      <sz val="10"/>
      <name val="MS Sans Serif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8"/>
      <color indexed="10"/>
      <name val="Arial"/>
      <family val="2"/>
    </font>
    <font>
      <b/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0"/>
      <color indexed="56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0"/>
      <color rgb="FFFF0000"/>
      <name val="Arial"/>
      <family val="2"/>
    </font>
    <font>
      <b/>
      <sz val="10"/>
      <color theme="3"/>
      <name val="Arial"/>
      <family val="2"/>
    </font>
    <font>
      <b/>
      <sz val="10"/>
      <color rgb="FF0070C0"/>
      <name val="Arial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ck"/>
      <bottom style="thick"/>
    </border>
    <border>
      <left style="medium"/>
      <right style="medium"/>
      <top style="thick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medium">
        <color indexed="8"/>
      </left>
      <right style="medium">
        <color indexed="8"/>
      </right>
      <top style="thick"/>
      <bottom style="thick"/>
    </border>
    <border>
      <left style="medium">
        <color indexed="8"/>
      </left>
      <right style="thin"/>
      <top style="thick"/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/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25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25" fillId="25" borderId="0" applyNumberFormat="0" applyBorder="0" applyAlignment="0" applyProtection="0"/>
    <xf numFmtId="0" fontId="25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31" borderId="0" applyNumberFormat="0" applyBorder="0" applyAlignment="0" applyProtection="0"/>
    <xf numFmtId="0" fontId="25" fillId="31" borderId="0" applyNumberFormat="0" applyBorder="0" applyAlignment="0" applyProtection="0"/>
    <xf numFmtId="0" fontId="24" fillId="0" borderId="0" applyNumberFormat="0" applyFill="0" applyBorder="0" applyAlignment="0" applyProtection="0"/>
    <xf numFmtId="0" fontId="21" fillId="32" borderId="1" applyNumberFormat="0" applyAlignment="0" applyProtection="0"/>
    <xf numFmtId="0" fontId="22" fillId="0" borderId="2" applyNumberFormat="0" applyFill="0" applyAlignment="0" applyProtection="0"/>
    <xf numFmtId="0" fontId="0" fillId="24" borderId="3" applyNumberFormat="0" applyFont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19" fillId="31" borderId="1" applyNumberFormat="0" applyAlignment="0" applyProtection="0"/>
    <xf numFmtId="0" fontId="17" fillId="36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8" fillId="37" borderId="0" applyNumberFormat="0" applyBorder="0" applyAlignment="0" applyProtection="0"/>
    <xf numFmtId="9" fontId="0" fillId="0" borderId="0" applyFill="0" applyBorder="0" applyAlignment="0" applyProtection="0"/>
    <xf numFmtId="0" fontId="16" fillId="27" borderId="0" applyNumberFormat="0" applyBorder="0" applyAlignment="0" applyProtection="0"/>
    <xf numFmtId="0" fontId="20" fillId="32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8" applyNumberFormat="0" applyFill="0" applyAlignment="0" applyProtection="0"/>
    <xf numFmtId="0" fontId="23" fillId="26" borderId="9" applyNumberFormat="0" applyAlignment="0" applyProtection="0"/>
  </cellStyleXfs>
  <cellXfs count="415">
    <xf numFmtId="0" fontId="0" fillId="0" borderId="0" xfId="0" applyAlignment="1">
      <alignment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21" fontId="1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1" fontId="1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21" fontId="2" fillId="0" borderId="0" xfId="0" applyNumberFormat="1" applyFont="1" applyFill="1" applyBorder="1" applyAlignment="1">
      <alignment horizontal="center"/>
    </xf>
    <xf numFmtId="21" fontId="2" fillId="0" borderId="12" xfId="0" applyNumberFormat="1" applyFont="1" applyFill="1" applyBorder="1" applyAlignment="1">
      <alignment horizontal="center"/>
    </xf>
    <xf numFmtId="21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 horizontal="center"/>
    </xf>
    <xf numFmtId="20" fontId="1" fillId="0" borderId="0" xfId="0" applyNumberFormat="1" applyFont="1" applyFill="1" applyBorder="1" applyAlignment="1">
      <alignment horizontal="right"/>
    </xf>
    <xf numFmtId="164" fontId="1" fillId="0" borderId="13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164" fontId="1" fillId="0" borderId="18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164" fontId="1" fillId="0" borderId="20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0" fontId="2" fillId="0" borderId="20" xfId="0" applyNumberFormat="1" applyFont="1" applyFill="1" applyBorder="1" applyAlignment="1">
      <alignment horizontal="center"/>
    </xf>
    <xf numFmtId="21" fontId="1" fillId="0" borderId="0" xfId="0" applyNumberFormat="1" applyFont="1" applyFill="1" applyBorder="1" applyAlignment="1">
      <alignment horizontal="right"/>
    </xf>
    <xf numFmtId="20" fontId="1" fillId="0" borderId="20" xfId="0" applyNumberFormat="1" applyFont="1" applyFill="1" applyBorder="1" applyAlignment="1">
      <alignment horizontal="center"/>
    </xf>
    <xf numFmtId="0" fontId="0" fillId="0" borderId="20" xfId="0" applyFont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6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21" fontId="1" fillId="0" borderId="0" xfId="0" applyNumberFormat="1" applyFont="1" applyFill="1" applyAlignment="1">
      <alignment horizontal="left"/>
    </xf>
    <xf numFmtId="0" fontId="2" fillId="0" borderId="0" xfId="0" applyFont="1" applyFill="1" applyBorder="1" applyAlignment="1">
      <alignment/>
    </xf>
    <xf numFmtId="21" fontId="1" fillId="0" borderId="0" xfId="0" applyNumberFormat="1" applyFont="1" applyFill="1" applyBorder="1" applyAlignment="1">
      <alignment horizontal="left"/>
    </xf>
    <xf numFmtId="21" fontId="1" fillId="0" borderId="0" xfId="0" applyNumberFormat="1" applyFont="1" applyFill="1" applyAlignment="1">
      <alignment horizontal="center"/>
    </xf>
    <xf numFmtId="21" fontId="1" fillId="0" borderId="0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21" fontId="2" fillId="0" borderId="0" xfId="0" applyNumberFormat="1" applyFont="1" applyFill="1" applyAlignment="1">
      <alignment/>
    </xf>
    <xf numFmtId="164" fontId="1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21" fontId="1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4" fillId="0" borderId="0" xfId="0" applyNumberFormat="1" applyFont="1" applyAlignment="1">
      <alignment/>
    </xf>
    <xf numFmtId="166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3" xfId="0" applyFont="1" applyBorder="1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166" fontId="0" fillId="0" borderId="23" xfId="0" applyNumberFormat="1" applyBorder="1" applyAlignment="1">
      <alignment horizontal="center"/>
    </xf>
    <xf numFmtId="0" fontId="0" fillId="0" borderId="0" xfId="0" applyFont="1" applyAlignment="1">
      <alignment/>
    </xf>
    <xf numFmtId="166" fontId="0" fillId="0" borderId="23" xfId="0" applyNumberFormat="1" applyFont="1" applyBorder="1" applyAlignment="1">
      <alignment horizontal="center"/>
    </xf>
    <xf numFmtId="165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2" fontId="4" fillId="0" borderId="0" xfId="0" applyNumberFormat="1" applyFont="1" applyAlignment="1">
      <alignment/>
    </xf>
    <xf numFmtId="0" fontId="0" fillId="0" borderId="0" xfId="0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26" fillId="0" borderId="0" xfId="0" applyFont="1" applyBorder="1" applyAlignment="1">
      <alignment horizontal="center"/>
    </xf>
    <xf numFmtId="21" fontId="0" fillId="0" borderId="0" xfId="0" applyNumberFormat="1" applyFont="1" applyAlignment="1">
      <alignment/>
    </xf>
    <xf numFmtId="21" fontId="0" fillId="0" borderId="0" xfId="0" applyNumberFormat="1" applyFont="1" applyBorder="1" applyAlignment="1">
      <alignment horizontal="right"/>
    </xf>
    <xf numFmtId="20" fontId="0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1" fontId="4" fillId="0" borderId="0" xfId="0" applyNumberFormat="1" applyFont="1" applyAlignment="1">
      <alignment/>
    </xf>
    <xf numFmtId="21" fontId="0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4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21" fontId="4" fillId="0" borderId="0" xfId="0" applyNumberFormat="1" applyFont="1" applyFill="1" applyBorder="1" applyAlignment="1">
      <alignment horizontal="center"/>
    </xf>
    <xf numFmtId="21" fontId="4" fillId="0" borderId="12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20" fontId="0" fillId="0" borderId="0" xfId="0" applyNumberFormat="1" applyFont="1" applyFill="1" applyBorder="1" applyAlignment="1">
      <alignment horizontal="right"/>
    </xf>
    <xf numFmtId="164" fontId="0" fillId="0" borderId="13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21" fontId="0" fillId="0" borderId="0" xfId="0" applyNumberFormat="1" applyFont="1" applyFill="1" applyBorder="1" applyAlignment="1">
      <alignment/>
    </xf>
    <xf numFmtId="164" fontId="0" fillId="0" borderId="18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21" fontId="0" fillId="0" borderId="0" xfId="0" applyNumberFormat="1" applyFont="1" applyFill="1" applyAlignment="1">
      <alignment/>
    </xf>
    <xf numFmtId="21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6" fillId="0" borderId="15" xfId="0" applyFont="1" applyFill="1" applyBorder="1" applyAlignment="1">
      <alignment horizontal="center"/>
    </xf>
    <xf numFmtId="1" fontId="1" fillId="0" borderId="16" xfId="0" applyNumberFormat="1" applyFont="1" applyFill="1" applyBorder="1" applyAlignment="1">
      <alignment horizontal="center"/>
    </xf>
    <xf numFmtId="1" fontId="1" fillId="0" borderId="19" xfId="0" applyNumberFormat="1" applyFont="1" applyFill="1" applyBorder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164" fontId="0" fillId="0" borderId="24" xfId="0" applyNumberFormat="1" applyFont="1" applyFill="1" applyBorder="1" applyAlignment="1">
      <alignment horizontal="center"/>
    </xf>
    <xf numFmtId="20" fontId="4" fillId="0" borderId="24" xfId="0" applyNumberFormat="1" applyFont="1" applyFill="1" applyBorder="1" applyAlignment="1">
      <alignment horizontal="center"/>
    </xf>
    <xf numFmtId="20" fontId="0" fillId="0" borderId="24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right"/>
    </xf>
    <xf numFmtId="21" fontId="0" fillId="0" borderId="0" xfId="0" applyNumberFormat="1" applyFont="1" applyFill="1" applyAlignment="1">
      <alignment horizontal="center"/>
    </xf>
    <xf numFmtId="21" fontId="2" fillId="0" borderId="0" xfId="0" applyNumberFormat="1" applyFont="1" applyFill="1" applyBorder="1" applyAlignment="1">
      <alignment/>
    </xf>
    <xf numFmtId="21" fontId="0" fillId="0" borderId="0" xfId="0" applyNumberFormat="1" applyFont="1" applyFill="1" applyBorder="1" applyAlignment="1">
      <alignment horizontal="center"/>
    </xf>
    <xf numFmtId="164" fontId="1" fillId="0" borderId="20" xfId="0" applyNumberFormat="1" applyFont="1" applyFill="1" applyBorder="1" applyAlignment="1">
      <alignment horizontal="center" vertical="center"/>
    </xf>
    <xf numFmtId="20" fontId="1" fillId="0" borderId="2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right" vertical="center"/>
    </xf>
    <xf numFmtId="21" fontId="2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21" fontId="1" fillId="0" borderId="0" xfId="0" applyNumberFormat="1" applyFont="1" applyFill="1" applyAlignment="1">
      <alignment vertical="center"/>
    </xf>
    <xf numFmtId="20" fontId="1" fillId="0" borderId="0" xfId="0" applyNumberFormat="1" applyFont="1" applyFill="1" applyBorder="1" applyAlignment="1">
      <alignment horizontal="right" vertical="center"/>
    </xf>
    <xf numFmtId="164" fontId="0" fillId="0" borderId="24" xfId="0" applyNumberFormat="1" applyFont="1" applyFill="1" applyBorder="1" applyAlignment="1">
      <alignment horizontal="center" vertical="center"/>
    </xf>
    <xf numFmtId="20" fontId="0" fillId="0" borderId="24" xfId="0" applyNumberFormat="1" applyFont="1" applyFill="1" applyBorder="1" applyAlignment="1">
      <alignment horizontal="center" vertical="center"/>
    </xf>
    <xf numFmtId="21" fontId="0" fillId="0" borderId="0" xfId="0" applyNumberFormat="1" applyFont="1" applyFill="1" applyAlignment="1">
      <alignment vertical="center"/>
    </xf>
    <xf numFmtId="0" fontId="0" fillId="0" borderId="0" xfId="0" applyFont="1" applyBorder="1" applyAlignment="1">
      <alignment vertical="center"/>
    </xf>
    <xf numFmtId="21" fontId="1" fillId="0" borderId="0" xfId="0" applyNumberFormat="1" applyFont="1" applyFill="1" applyBorder="1" applyAlignment="1">
      <alignment vertical="center"/>
    </xf>
    <xf numFmtId="20" fontId="4" fillId="0" borderId="0" xfId="0" applyNumberFormat="1" applyFont="1" applyBorder="1" applyAlignment="1">
      <alignment horizontal="right" vertical="center"/>
    </xf>
    <xf numFmtId="21" fontId="0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21" fontId="4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25" xfId="0" applyBorder="1" applyAlignment="1">
      <alignment/>
    </xf>
    <xf numFmtId="164" fontId="5" fillId="0" borderId="25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/>
    </xf>
    <xf numFmtId="0" fontId="0" fillId="0" borderId="26" xfId="0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Fill="1" applyBorder="1" applyAlignment="1">
      <alignment/>
    </xf>
    <xf numFmtId="21" fontId="28" fillId="0" borderId="0" xfId="0" applyNumberFormat="1" applyFont="1" applyFill="1" applyBorder="1" applyAlignment="1">
      <alignment horizontal="right"/>
    </xf>
    <xf numFmtId="21" fontId="28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166" fontId="0" fillId="0" borderId="0" xfId="0" applyNumberFormat="1" applyFont="1" applyBorder="1" applyAlignment="1">
      <alignment horizontal="center"/>
    </xf>
    <xf numFmtId="0" fontId="4" fillId="0" borderId="25" xfId="0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2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29" xfId="0" applyFont="1" applyFill="1" applyBorder="1" applyAlignment="1">
      <alignment/>
    </xf>
    <xf numFmtId="0" fontId="1" fillId="0" borderId="29" xfId="0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5" xfId="0" applyFont="1" applyFill="1" applyBorder="1" applyAlignment="1">
      <alignment/>
    </xf>
    <xf numFmtId="0" fontId="0" fillId="0" borderId="27" xfId="0" applyFont="1" applyFill="1" applyBorder="1" applyAlignment="1">
      <alignment horizontal="center"/>
    </xf>
    <xf numFmtId="164" fontId="1" fillId="0" borderId="3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21" fontId="1" fillId="0" borderId="29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20" fontId="1" fillId="0" borderId="0" xfId="0" applyNumberFormat="1" applyFont="1" applyFill="1" applyBorder="1" applyAlignment="1">
      <alignment horizontal="center"/>
    </xf>
    <xf numFmtId="164" fontId="1" fillId="0" borderId="31" xfId="0" applyNumberFormat="1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164" fontId="0" fillId="0" borderId="33" xfId="0" applyNumberFormat="1" applyBorder="1" applyAlignment="1">
      <alignment horizontal="center"/>
    </xf>
    <xf numFmtId="164" fontId="1" fillId="0" borderId="33" xfId="0" applyNumberFormat="1" applyFont="1" applyFill="1" applyBorder="1" applyAlignment="1">
      <alignment horizontal="center"/>
    </xf>
    <xf numFmtId="164" fontId="1" fillId="0" borderId="33" xfId="0" applyNumberFormat="1" applyFont="1" applyFill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/>
    </xf>
    <xf numFmtId="164" fontId="0" fillId="0" borderId="34" xfId="0" applyNumberFormat="1" applyFont="1" applyFill="1" applyBorder="1" applyAlignment="1">
      <alignment horizontal="center"/>
    </xf>
    <xf numFmtId="164" fontId="0" fillId="0" borderId="34" xfId="0" applyNumberFormat="1" applyFont="1" applyFill="1" applyBorder="1" applyAlignment="1">
      <alignment horizontal="center" vertical="center"/>
    </xf>
    <xf numFmtId="164" fontId="0" fillId="0" borderId="33" xfId="0" applyNumberFormat="1" applyFill="1" applyBorder="1" applyAlignment="1">
      <alignment horizontal="center"/>
    </xf>
    <xf numFmtId="0" fontId="26" fillId="0" borderId="35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20" fontId="2" fillId="0" borderId="36" xfId="0" applyNumberFormat="1" applyFont="1" applyFill="1" applyBorder="1" applyAlignment="1">
      <alignment horizontal="center"/>
    </xf>
    <xf numFmtId="20" fontId="1" fillId="0" borderId="36" xfId="0" applyNumberFormat="1" applyFont="1" applyFill="1" applyBorder="1" applyAlignment="1">
      <alignment horizontal="center"/>
    </xf>
    <xf numFmtId="20" fontId="1" fillId="0" borderId="36" xfId="0" applyNumberFormat="1" applyFont="1" applyFill="1" applyBorder="1" applyAlignment="1">
      <alignment horizontal="center" vertical="center"/>
    </xf>
    <xf numFmtId="20" fontId="4" fillId="0" borderId="37" xfId="0" applyNumberFormat="1" applyFont="1" applyFill="1" applyBorder="1" applyAlignment="1">
      <alignment horizontal="center"/>
    </xf>
    <xf numFmtId="20" fontId="0" fillId="0" borderId="37" xfId="0" applyNumberFormat="1" applyFont="1" applyFill="1" applyBorder="1" applyAlignment="1">
      <alignment horizontal="center"/>
    </xf>
    <xf numFmtId="20" fontId="0" fillId="0" borderId="37" xfId="0" applyNumberFormat="1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left" indent="1"/>
    </xf>
    <xf numFmtId="0" fontId="0" fillId="0" borderId="24" xfId="0" applyFont="1" applyBorder="1" applyAlignment="1">
      <alignment horizontal="left" indent="1"/>
    </xf>
    <xf numFmtId="0" fontId="0" fillId="0" borderId="24" xfId="0" applyFont="1" applyFill="1" applyBorder="1" applyAlignment="1">
      <alignment horizontal="left" vertical="center" indent="1"/>
    </xf>
    <xf numFmtId="0" fontId="1" fillId="0" borderId="24" xfId="0" applyFont="1" applyFill="1" applyBorder="1" applyAlignment="1">
      <alignment horizontal="left" indent="1"/>
    </xf>
    <xf numFmtId="0" fontId="0" fillId="0" borderId="24" xfId="0" applyFill="1" applyBorder="1" applyAlignment="1">
      <alignment horizontal="left" indent="1"/>
    </xf>
    <xf numFmtId="0" fontId="0" fillId="0" borderId="24" xfId="0" applyBorder="1" applyAlignment="1">
      <alignment horizontal="left" indent="1"/>
    </xf>
    <xf numFmtId="164" fontId="5" fillId="0" borderId="25" xfId="0" applyNumberFormat="1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left" vertical="center" indent="1"/>
    </xf>
    <xf numFmtId="164" fontId="30" fillId="0" borderId="39" xfId="0" applyNumberFormat="1" applyFont="1" applyBorder="1" applyAlignment="1">
      <alignment horizontal="center"/>
    </xf>
    <xf numFmtId="0" fontId="0" fillId="0" borderId="40" xfId="0" applyBorder="1" applyAlignment="1">
      <alignment/>
    </xf>
    <xf numFmtId="0" fontId="0" fillId="0" borderId="40" xfId="0" applyBorder="1" applyAlignment="1">
      <alignment horizontal="center"/>
    </xf>
    <xf numFmtId="0" fontId="32" fillId="0" borderId="40" xfId="0" applyFont="1" applyBorder="1" applyAlignment="1">
      <alignment horizontal="center"/>
    </xf>
    <xf numFmtId="164" fontId="0" fillId="0" borderId="39" xfId="0" applyNumberForma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0" fillId="0" borderId="41" xfId="0" applyBorder="1" applyAlignment="1">
      <alignment/>
    </xf>
    <xf numFmtId="0" fontId="1" fillId="0" borderId="42" xfId="0" applyFont="1" applyFill="1" applyBorder="1" applyAlignment="1">
      <alignment horizontal="center"/>
    </xf>
    <xf numFmtId="164" fontId="1" fillId="0" borderId="42" xfId="0" applyNumberFormat="1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164" fontId="0" fillId="0" borderId="41" xfId="0" applyNumberForma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24" xfId="0" applyBorder="1" applyAlignment="1">
      <alignment/>
    </xf>
    <xf numFmtId="164" fontId="0" fillId="0" borderId="24" xfId="0" applyNumberFormat="1" applyBorder="1" applyAlignment="1">
      <alignment horizontal="center"/>
    </xf>
    <xf numFmtId="164" fontId="1" fillId="0" borderId="24" xfId="0" applyNumberFormat="1" applyFont="1" applyFill="1" applyBorder="1" applyAlignment="1">
      <alignment horizontal="center"/>
    </xf>
    <xf numFmtId="0" fontId="4" fillId="0" borderId="24" xfId="0" applyFont="1" applyBorder="1" applyAlignment="1">
      <alignment/>
    </xf>
    <xf numFmtId="0" fontId="0" fillId="0" borderId="24" xfId="0" applyFont="1" applyBorder="1" applyAlignment="1">
      <alignment horizontal="center"/>
    </xf>
    <xf numFmtId="20" fontId="2" fillId="0" borderId="24" xfId="0" applyNumberFormat="1" applyFont="1" applyFill="1" applyBorder="1" applyAlignment="1">
      <alignment horizontal="center"/>
    </xf>
    <xf numFmtId="0" fontId="0" fillId="0" borderId="24" xfId="0" applyFont="1" applyBorder="1" applyAlignment="1">
      <alignment/>
    </xf>
    <xf numFmtId="20" fontId="1" fillId="0" borderId="24" xfId="0" applyNumberFormat="1" applyFont="1" applyFill="1" applyBorder="1" applyAlignment="1">
      <alignment horizontal="center"/>
    </xf>
    <xf numFmtId="0" fontId="0" fillId="0" borderId="24" xfId="0" applyFont="1" applyBorder="1" applyAlignment="1">
      <alignment horizontal="left"/>
    </xf>
    <xf numFmtId="0" fontId="0" fillId="0" borderId="24" xfId="0" applyFont="1" applyFill="1" applyBorder="1" applyAlignment="1">
      <alignment horizontal="center"/>
    </xf>
    <xf numFmtId="0" fontId="32" fillId="0" borderId="24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1" fillId="0" borderId="24" xfId="0" applyFont="1" applyFill="1" applyBorder="1" applyAlignment="1">
      <alignment/>
    </xf>
    <xf numFmtId="164" fontId="1" fillId="0" borderId="24" xfId="0" applyNumberFormat="1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left" vertical="center" indent="1"/>
    </xf>
    <xf numFmtId="0" fontId="0" fillId="0" borderId="24" xfId="0" applyFont="1" applyBorder="1" applyAlignment="1">
      <alignment horizontal="center" vertical="center"/>
    </xf>
    <xf numFmtId="20" fontId="1" fillId="0" borderId="24" xfId="0" applyNumberFormat="1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26" fillId="0" borderId="42" xfId="0" applyFont="1" applyBorder="1" applyAlignment="1">
      <alignment horizontal="center"/>
    </xf>
    <xf numFmtId="0" fontId="26" fillId="0" borderId="42" xfId="0" applyFont="1" applyBorder="1" applyAlignment="1" quotePrefix="1">
      <alignment horizontal="center"/>
    </xf>
    <xf numFmtId="164" fontId="0" fillId="0" borderId="24" xfId="0" applyNumberFormat="1" applyFont="1" applyBorder="1" applyAlignment="1">
      <alignment horizontal="center"/>
    </xf>
    <xf numFmtId="20" fontId="4" fillId="0" borderId="24" xfId="0" applyNumberFormat="1" applyFont="1" applyBorder="1" applyAlignment="1">
      <alignment horizontal="center"/>
    </xf>
    <xf numFmtId="20" fontId="0" fillId="0" borderId="24" xfId="0" applyNumberFormat="1" applyFont="1" applyBorder="1" applyAlignment="1">
      <alignment horizontal="center"/>
    </xf>
    <xf numFmtId="0" fontId="0" fillId="0" borderId="24" xfId="0" applyFont="1" applyFill="1" applyBorder="1" applyAlignment="1">
      <alignment/>
    </xf>
    <xf numFmtId="164" fontId="0" fillId="0" borderId="24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left"/>
    </xf>
    <xf numFmtId="164" fontId="0" fillId="0" borderId="24" xfId="0" applyNumberFormat="1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164" fontId="0" fillId="0" borderId="24" xfId="0" applyNumberForma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21" fontId="0" fillId="0" borderId="24" xfId="0" applyNumberFormat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1" fillId="0" borderId="24" xfId="0" applyFont="1" applyFill="1" applyBorder="1" applyAlignment="1">
      <alignment horizontal="center"/>
    </xf>
    <xf numFmtId="164" fontId="0" fillId="0" borderId="41" xfId="0" applyNumberFormat="1" applyBorder="1" applyAlignment="1">
      <alignment/>
    </xf>
    <xf numFmtId="0" fontId="0" fillId="0" borderId="24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1" fillId="0" borderId="24" xfId="0" applyFont="1" applyFill="1" applyBorder="1" applyAlignment="1">
      <alignment horizontal="left"/>
    </xf>
    <xf numFmtId="0" fontId="0" fillId="0" borderId="42" xfId="0" applyBorder="1" applyAlignment="1">
      <alignment horizontal="center"/>
    </xf>
    <xf numFmtId="0" fontId="2" fillId="0" borderId="24" xfId="0" applyFont="1" applyFill="1" applyBorder="1" applyAlignment="1">
      <alignment/>
    </xf>
    <xf numFmtId="164" fontId="27" fillId="0" borderId="24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left" vertical="center" indent="1"/>
    </xf>
    <xf numFmtId="0" fontId="0" fillId="0" borderId="24" xfId="0" applyBorder="1" applyAlignment="1" quotePrefix="1">
      <alignment horizontal="center"/>
    </xf>
    <xf numFmtId="164" fontId="0" fillId="0" borderId="42" xfId="0" applyNumberFormat="1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26" fillId="0" borderId="42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/>
    </xf>
    <xf numFmtId="164" fontId="0" fillId="0" borderId="42" xfId="0" applyNumberFormat="1" applyFont="1" applyBorder="1" applyAlignment="1">
      <alignment/>
    </xf>
    <xf numFmtId="20" fontId="4" fillId="0" borderId="42" xfId="0" applyNumberFormat="1" applyFont="1" applyFill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4" fillId="0" borderId="24" xfId="0" applyFont="1" applyBorder="1" applyAlignment="1">
      <alignment vertical="center"/>
    </xf>
    <xf numFmtId="0" fontId="32" fillId="0" borderId="24" xfId="0" applyFont="1" applyBorder="1" applyAlignment="1">
      <alignment horizontal="left"/>
    </xf>
    <xf numFmtId="164" fontId="0" fillId="0" borderId="24" xfId="0" applyNumberForma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1" fillId="0" borderId="24" xfId="0" applyFont="1" applyFill="1" applyBorder="1" applyAlignment="1">
      <alignment horizontal="center" vertical="center"/>
    </xf>
    <xf numFmtId="21" fontId="1" fillId="0" borderId="24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left" vertical="center"/>
    </xf>
    <xf numFmtId="1" fontId="1" fillId="0" borderId="24" xfId="0" applyNumberFormat="1" applyFont="1" applyFill="1" applyBorder="1" applyAlignment="1">
      <alignment horizontal="center"/>
    </xf>
    <xf numFmtId="1" fontId="0" fillId="0" borderId="24" xfId="0" applyNumberFormat="1" applyFill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1" fillId="0" borderId="24" xfId="0" applyNumberFormat="1" applyFont="1" applyFill="1" applyBorder="1" applyAlignment="1">
      <alignment horizontal="center" vertical="center"/>
    </xf>
    <xf numFmtId="164" fontId="3" fillId="0" borderId="24" xfId="0" applyNumberFormat="1" applyFont="1" applyFill="1" applyBorder="1" applyAlignment="1">
      <alignment horizontal="left" vertical="center" indent="1"/>
    </xf>
    <xf numFmtId="164" fontId="0" fillId="0" borderId="43" xfId="0" applyNumberFormat="1" applyBorder="1" applyAlignment="1">
      <alignment/>
    </xf>
    <xf numFmtId="164" fontId="0" fillId="0" borderId="39" xfId="0" applyNumberFormat="1" applyFont="1" applyBorder="1" applyAlignment="1">
      <alignment horizontal="center"/>
    </xf>
    <xf numFmtId="164" fontId="0" fillId="0" borderId="40" xfId="0" applyNumberFormat="1" applyBorder="1" applyAlignment="1">
      <alignment horizontal="center"/>
    </xf>
    <xf numFmtId="164" fontId="1" fillId="0" borderId="29" xfId="0" applyNumberFormat="1" applyFont="1" applyFill="1" applyBorder="1" applyAlignment="1">
      <alignment/>
    </xf>
    <xf numFmtId="164" fontId="0" fillId="0" borderId="40" xfId="0" applyNumberFormat="1" applyBorder="1" applyAlignment="1">
      <alignment/>
    </xf>
    <xf numFmtId="166" fontId="0" fillId="0" borderId="23" xfId="0" applyNumberFormat="1" applyFont="1" applyBorder="1" applyAlignment="1" quotePrefix="1">
      <alignment horizontal="center"/>
    </xf>
    <xf numFmtId="164" fontId="4" fillId="0" borderId="43" xfId="0" applyNumberFormat="1" applyFont="1" applyBorder="1" applyAlignment="1">
      <alignment horizontal="center"/>
    </xf>
    <xf numFmtId="164" fontId="0" fillId="0" borderId="43" xfId="0" applyNumberFormat="1" applyBorder="1" applyAlignment="1">
      <alignment horizontal="center"/>
    </xf>
    <xf numFmtId="164" fontId="1" fillId="0" borderId="0" xfId="0" applyNumberFormat="1" applyFont="1" applyFill="1" applyAlignment="1">
      <alignment horizontal="left"/>
    </xf>
    <xf numFmtId="0" fontId="4" fillId="0" borderId="44" xfId="0" applyFont="1" applyBorder="1" applyAlignment="1">
      <alignment horizontal="center"/>
    </xf>
    <xf numFmtId="0" fontId="4" fillId="0" borderId="44" xfId="0" applyFont="1" applyBorder="1" applyAlignment="1">
      <alignment horizontal="left"/>
    </xf>
    <xf numFmtId="0" fontId="0" fillId="0" borderId="44" xfId="0" applyFont="1" applyBorder="1" applyAlignment="1">
      <alignment horizontal="left"/>
    </xf>
    <xf numFmtId="0" fontId="0" fillId="0" borderId="44" xfId="0" applyBorder="1" applyAlignment="1">
      <alignment horizontal="left"/>
    </xf>
    <xf numFmtId="0" fontId="29" fillId="0" borderId="44" xfId="0" applyFont="1" applyBorder="1" applyAlignment="1">
      <alignment/>
    </xf>
    <xf numFmtId="0" fontId="0" fillId="0" borderId="44" xfId="0" applyBorder="1" applyAlignment="1">
      <alignment/>
    </xf>
    <xf numFmtId="0" fontId="0" fillId="0" borderId="44" xfId="0" applyFont="1" applyBorder="1" applyAlignment="1">
      <alignment/>
    </xf>
    <xf numFmtId="0" fontId="4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24" xfId="0" applyFont="1" applyBorder="1" applyAlignment="1">
      <alignment horizontal="center"/>
    </xf>
    <xf numFmtId="0" fontId="45" fillId="0" borderId="44" xfId="0" applyFont="1" applyBorder="1" applyAlignment="1">
      <alignment horizontal="left"/>
    </xf>
    <xf numFmtId="0" fontId="4" fillId="0" borderId="45" xfId="0" applyFont="1" applyBorder="1" applyAlignment="1">
      <alignment horizontal="center"/>
    </xf>
    <xf numFmtId="0" fontId="46" fillId="0" borderId="44" xfId="0" applyFont="1" applyBorder="1" applyAlignment="1">
      <alignment/>
    </xf>
    <xf numFmtId="0" fontId="45" fillId="0" borderId="44" xfId="0" applyFont="1" applyBorder="1" applyAlignment="1">
      <alignment/>
    </xf>
    <xf numFmtId="0" fontId="47" fillId="0" borderId="44" xfId="0" applyFont="1" applyBorder="1" applyAlignment="1">
      <alignment/>
    </xf>
    <xf numFmtId="0" fontId="32" fillId="0" borderId="44" xfId="0" applyFont="1" applyBorder="1" applyAlignment="1">
      <alignment horizontal="left"/>
    </xf>
    <xf numFmtId="164" fontId="0" fillId="0" borderId="41" xfId="0" applyNumberFormat="1" applyFont="1" applyBorder="1" applyAlignment="1">
      <alignment/>
    </xf>
    <xf numFmtId="164" fontId="0" fillId="0" borderId="24" xfId="0" applyNumberFormat="1" applyBorder="1" applyAlignment="1">
      <alignment horizontal="center" vertical="center" wrapText="1"/>
    </xf>
    <xf numFmtId="164" fontId="1" fillId="0" borderId="24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21" fontId="1" fillId="0" borderId="0" xfId="0" applyNumberFormat="1" applyFont="1" applyFill="1" applyBorder="1" applyAlignment="1">
      <alignment horizontal="center" vertical="center" wrapText="1"/>
    </xf>
    <xf numFmtId="21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164" fontId="0" fillId="0" borderId="46" xfId="0" applyNumberFormat="1" applyBorder="1" applyAlignment="1">
      <alignment horizontal="center"/>
    </xf>
    <xf numFmtId="164" fontId="1" fillId="0" borderId="47" xfId="0" applyNumberFormat="1" applyFont="1" applyFill="1" applyBorder="1" applyAlignment="1">
      <alignment horizontal="center"/>
    </xf>
    <xf numFmtId="0" fontId="0" fillId="0" borderId="48" xfId="0" applyFont="1" applyBorder="1" applyAlignment="1">
      <alignment horizontal="left"/>
    </xf>
    <xf numFmtId="0" fontId="0" fillId="0" borderId="47" xfId="0" applyBorder="1" applyAlignment="1">
      <alignment horizontal="center"/>
    </xf>
    <xf numFmtId="0" fontId="0" fillId="0" borderId="49" xfId="0" applyBorder="1" applyAlignment="1">
      <alignment horizontal="center"/>
    </xf>
    <xf numFmtId="20" fontId="1" fillId="0" borderId="50" xfId="0" applyNumberFormat="1" applyFont="1" applyFill="1" applyBorder="1" applyAlignment="1">
      <alignment horizontal="center"/>
    </xf>
    <xf numFmtId="20" fontId="1" fillId="0" borderId="51" xfId="0" applyNumberFormat="1" applyFont="1" applyFill="1" applyBorder="1" applyAlignment="1">
      <alignment horizontal="center"/>
    </xf>
    <xf numFmtId="0" fontId="0" fillId="0" borderId="48" xfId="0" applyBorder="1" applyAlignment="1">
      <alignment horizontal="left"/>
    </xf>
    <xf numFmtId="164" fontId="0" fillId="0" borderId="52" xfId="0" applyNumberFormat="1" applyBorder="1" applyAlignment="1">
      <alignment horizontal="center"/>
    </xf>
    <xf numFmtId="164" fontId="1" fillId="0" borderId="52" xfId="0" applyNumberFormat="1" applyFont="1" applyFill="1" applyBorder="1" applyAlignment="1">
      <alignment horizontal="center"/>
    </xf>
    <xf numFmtId="0" fontId="32" fillId="0" borderId="52" xfId="0" applyFont="1" applyBorder="1" applyAlignment="1">
      <alignment/>
    </xf>
    <xf numFmtId="0" fontId="0" fillId="0" borderId="52" xfId="0" applyFont="1" applyBorder="1" applyAlignment="1">
      <alignment horizontal="center"/>
    </xf>
    <xf numFmtId="20" fontId="1" fillId="0" borderId="52" xfId="0" applyNumberFormat="1" applyFont="1" applyFill="1" applyBorder="1" applyAlignment="1">
      <alignment horizontal="center"/>
    </xf>
    <xf numFmtId="164" fontId="0" fillId="0" borderId="53" xfId="0" applyNumberFormat="1" applyBorder="1" applyAlignment="1">
      <alignment horizontal="center"/>
    </xf>
    <xf numFmtId="164" fontId="1" fillId="0" borderId="53" xfId="0" applyNumberFormat="1" applyFont="1" applyFill="1" applyBorder="1" applyAlignment="1">
      <alignment horizontal="center"/>
    </xf>
    <xf numFmtId="0" fontId="32" fillId="0" borderId="53" xfId="0" applyFont="1" applyBorder="1" applyAlignment="1">
      <alignment/>
    </xf>
    <xf numFmtId="0" fontId="0" fillId="0" borderId="53" xfId="0" applyFont="1" applyBorder="1" applyAlignment="1">
      <alignment horizontal="center"/>
    </xf>
    <xf numFmtId="20" fontId="1" fillId="0" borderId="53" xfId="0" applyNumberFormat="1" applyFont="1" applyFill="1" applyBorder="1" applyAlignment="1">
      <alignment horizontal="center"/>
    </xf>
    <xf numFmtId="0" fontId="0" fillId="0" borderId="53" xfId="0" applyBorder="1" applyAlignment="1">
      <alignment/>
    </xf>
    <xf numFmtId="0" fontId="0" fillId="0" borderId="53" xfId="0" applyFont="1" applyBorder="1" applyAlignment="1">
      <alignment/>
    </xf>
    <xf numFmtId="0" fontId="0" fillId="0" borderId="53" xfId="0" applyBorder="1" applyAlignment="1">
      <alignment horizontal="center"/>
    </xf>
    <xf numFmtId="0" fontId="31" fillId="0" borderId="52" xfId="0" applyFont="1" applyBorder="1" applyAlignment="1">
      <alignment/>
    </xf>
    <xf numFmtId="0" fontId="0" fillId="0" borderId="52" xfId="0" applyBorder="1" applyAlignment="1">
      <alignment horizontal="center"/>
    </xf>
    <xf numFmtId="0" fontId="0" fillId="0" borderId="52" xfId="0" applyBorder="1" applyAlignment="1">
      <alignment/>
    </xf>
    <xf numFmtId="164" fontId="0" fillId="0" borderId="47" xfId="0" applyNumberFormat="1" applyBorder="1" applyAlignment="1">
      <alignment horizontal="center"/>
    </xf>
    <xf numFmtId="0" fontId="0" fillId="0" borderId="47" xfId="0" applyFont="1" applyBorder="1" applyAlignment="1">
      <alignment/>
    </xf>
    <xf numFmtId="0" fontId="0" fillId="0" borderId="47" xfId="0" applyFont="1" applyBorder="1" applyAlignment="1">
      <alignment horizontal="center"/>
    </xf>
    <xf numFmtId="20" fontId="1" fillId="0" borderId="47" xfId="0" applyNumberFormat="1" applyFont="1" applyFill="1" applyBorder="1" applyAlignment="1">
      <alignment horizontal="center"/>
    </xf>
    <xf numFmtId="20" fontId="0" fillId="0" borderId="47" xfId="0" applyNumberFormat="1" applyFont="1" applyFill="1" applyBorder="1" applyAlignment="1">
      <alignment horizontal="center"/>
    </xf>
    <xf numFmtId="0" fontId="48" fillId="0" borderId="24" xfId="0" applyFont="1" applyBorder="1" applyAlignment="1">
      <alignment horizontal="center"/>
    </xf>
    <xf numFmtId="164" fontId="0" fillId="0" borderId="47" xfId="0" applyNumberFormat="1" applyFont="1" applyFill="1" applyBorder="1" applyAlignment="1">
      <alignment horizontal="center"/>
    </xf>
    <xf numFmtId="164" fontId="0" fillId="0" borderId="47" xfId="0" applyNumberFormat="1" applyFont="1" applyBorder="1" applyAlignment="1">
      <alignment horizontal="center"/>
    </xf>
    <xf numFmtId="0" fontId="32" fillId="0" borderId="47" xfId="0" applyFont="1" applyBorder="1" applyAlignment="1">
      <alignment/>
    </xf>
    <xf numFmtId="0" fontId="48" fillId="0" borderId="47" xfId="0" applyFont="1" applyBorder="1" applyAlignment="1">
      <alignment horizontal="center"/>
    </xf>
    <xf numFmtId="0" fontId="0" fillId="0" borderId="48" xfId="0" applyFont="1" applyBorder="1" applyAlignment="1">
      <alignment/>
    </xf>
    <xf numFmtId="20" fontId="0" fillId="0" borderId="54" xfId="0" applyNumberFormat="1" applyFont="1" applyFill="1" applyBorder="1" applyAlignment="1">
      <alignment horizontal="center"/>
    </xf>
    <xf numFmtId="164" fontId="1" fillId="0" borderId="50" xfId="0" applyNumberFormat="1" applyFont="1" applyFill="1" applyBorder="1" applyAlignment="1">
      <alignment horizontal="center"/>
    </xf>
    <xf numFmtId="0" fontId="0" fillId="0" borderId="55" xfId="0" applyFont="1" applyBorder="1" applyAlignment="1">
      <alignment/>
    </xf>
    <xf numFmtId="0" fontId="0" fillId="0" borderId="55" xfId="0" applyFont="1" applyBorder="1" applyAlignment="1">
      <alignment horizontal="center"/>
    </xf>
    <xf numFmtId="0" fontId="0" fillId="0" borderId="47" xfId="0" applyFont="1" applyBorder="1" applyAlignment="1">
      <alignment horizontal="left"/>
    </xf>
    <xf numFmtId="20" fontId="0" fillId="0" borderId="47" xfId="0" applyNumberFormat="1" applyFont="1" applyBorder="1" applyAlignment="1">
      <alignment horizontal="center"/>
    </xf>
    <xf numFmtId="0" fontId="0" fillId="0" borderId="47" xfId="0" applyFont="1" applyFill="1" applyBorder="1" applyAlignment="1">
      <alignment/>
    </xf>
    <xf numFmtId="0" fontId="0" fillId="0" borderId="47" xfId="0" applyFont="1" applyFill="1" applyBorder="1" applyAlignment="1">
      <alignment horizontal="center"/>
    </xf>
    <xf numFmtId="0" fontId="0" fillId="0" borderId="56" xfId="0" applyFont="1" applyBorder="1" applyAlignment="1">
      <alignment horizontal="center" wrapText="1"/>
    </xf>
    <xf numFmtId="0" fontId="0" fillId="0" borderId="56" xfId="0" applyFont="1" applyBorder="1" applyAlignment="1">
      <alignment horizontal="center"/>
    </xf>
    <xf numFmtId="0" fontId="4" fillId="0" borderId="24" xfId="0" applyFont="1" applyBorder="1" applyAlignment="1">
      <alignment horizontal="center" wrapText="1"/>
    </xf>
    <xf numFmtId="164" fontId="0" fillId="0" borderId="57" xfId="0" applyNumberFormat="1" applyBorder="1" applyAlignment="1">
      <alignment horizontal="center"/>
    </xf>
    <xf numFmtId="164" fontId="0" fillId="0" borderId="58" xfId="0" applyNumberFormat="1" applyFont="1" applyFill="1" applyBorder="1" applyAlignment="1">
      <alignment horizontal="center"/>
    </xf>
    <xf numFmtId="0" fontId="0" fillId="0" borderId="59" xfId="0" applyFont="1" applyBorder="1" applyAlignment="1">
      <alignment/>
    </xf>
    <xf numFmtId="0" fontId="0" fillId="0" borderId="58" xfId="0" applyFont="1" applyBorder="1" applyAlignment="1">
      <alignment horizontal="center"/>
    </xf>
    <xf numFmtId="0" fontId="0" fillId="0" borderId="60" xfId="0" applyBorder="1" applyAlignment="1">
      <alignment horizontal="center"/>
    </xf>
    <xf numFmtId="20" fontId="0" fillId="0" borderId="58" xfId="0" applyNumberFormat="1" applyFont="1" applyFill="1" applyBorder="1" applyAlignment="1">
      <alignment horizontal="center"/>
    </xf>
    <xf numFmtId="20" fontId="0" fillId="0" borderId="61" xfId="0" applyNumberFormat="1" applyFont="1" applyFill="1" applyBorder="1" applyAlignment="1">
      <alignment horizontal="center"/>
    </xf>
    <xf numFmtId="164" fontId="1" fillId="0" borderId="58" xfId="0" applyNumberFormat="1" applyFont="1" applyFill="1" applyBorder="1" applyAlignment="1">
      <alignment horizontal="center"/>
    </xf>
    <xf numFmtId="0" fontId="0" fillId="0" borderId="59" xfId="0" applyFont="1" applyBorder="1" applyAlignment="1">
      <alignment horizontal="left"/>
    </xf>
    <xf numFmtId="0" fontId="0" fillId="0" borderId="58" xfId="0" applyBorder="1" applyAlignment="1">
      <alignment horizontal="center"/>
    </xf>
    <xf numFmtId="20" fontId="1" fillId="0" borderId="62" xfId="0" applyNumberFormat="1" applyFont="1" applyFill="1" applyBorder="1" applyAlignment="1">
      <alignment horizontal="center"/>
    </xf>
    <xf numFmtId="20" fontId="1" fillId="0" borderId="63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3" fontId="1" fillId="0" borderId="0" xfId="0" applyNumberFormat="1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164" fontId="1" fillId="0" borderId="14" xfId="0" applyNumberFormat="1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3" fontId="0" fillId="0" borderId="0" xfId="0" applyNumberFormat="1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1" fillId="0" borderId="64" xfId="0" applyFont="1" applyFill="1" applyBorder="1" applyAlignment="1">
      <alignment horizontal="center"/>
    </xf>
    <xf numFmtId="21" fontId="1" fillId="0" borderId="29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0" borderId="6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6" fontId="0" fillId="0" borderId="27" xfId="0" applyNumberFormat="1" applyFont="1" applyBorder="1" applyAlignment="1">
      <alignment horizontal="right"/>
    </xf>
    <xf numFmtId="166" fontId="0" fillId="0" borderId="0" xfId="0" applyNumberFormat="1" applyFont="1" applyBorder="1" applyAlignment="1">
      <alignment horizontal="right"/>
    </xf>
  </cellXfs>
  <cellStyles count="7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1 - 20 %" xfId="34"/>
    <cellStyle name="Accent1 - 40 %" xfId="35"/>
    <cellStyle name="Accent1 - 60 %" xfId="36"/>
    <cellStyle name="Accent2" xfId="37"/>
    <cellStyle name="Accent2 - 20 %" xfId="38"/>
    <cellStyle name="Accent2 - 40 %" xfId="39"/>
    <cellStyle name="Accent2 - 60 %" xfId="40"/>
    <cellStyle name="Accent3" xfId="41"/>
    <cellStyle name="Accent3 - 20 %" xfId="42"/>
    <cellStyle name="Accent3 - 40 %" xfId="43"/>
    <cellStyle name="Accent3 - 60 %" xfId="44"/>
    <cellStyle name="Accent4" xfId="45"/>
    <cellStyle name="Accent4 - 20 %" xfId="46"/>
    <cellStyle name="Accent4 - 40 %" xfId="47"/>
    <cellStyle name="Accent4 - 60 %" xfId="48"/>
    <cellStyle name="Accent5" xfId="49"/>
    <cellStyle name="Accent5 - 20 %" xfId="50"/>
    <cellStyle name="Accent5 - 40 %" xfId="51"/>
    <cellStyle name="Accent5 - 60 %" xfId="52"/>
    <cellStyle name="Accent6" xfId="53"/>
    <cellStyle name="Accent6 - 20 %" xfId="54"/>
    <cellStyle name="Accent6 - 40 %" xfId="55"/>
    <cellStyle name="Accent6 - 60 %" xfId="56"/>
    <cellStyle name="Avertissement" xfId="57"/>
    <cellStyle name="Calcul" xfId="58"/>
    <cellStyle name="Cellule liée" xfId="59"/>
    <cellStyle name="Commentaire" xfId="60"/>
    <cellStyle name="Emphase 1" xfId="61"/>
    <cellStyle name="Emphase 2" xfId="62"/>
    <cellStyle name="Emphase 3" xfId="63"/>
    <cellStyle name="Entrée" xfId="64"/>
    <cellStyle name="Insatisfaisant" xfId="65"/>
    <cellStyle name="Hyperlink" xfId="66"/>
    <cellStyle name="Followed Hyperlink" xfId="67"/>
    <cellStyle name="Comma" xfId="68"/>
    <cellStyle name="Comma [0]" xfId="69"/>
    <cellStyle name="Currency" xfId="70"/>
    <cellStyle name="Currency [0]" xfId="71"/>
    <cellStyle name="Neutre" xfId="72"/>
    <cellStyle name="Percent" xfId="73"/>
    <cellStyle name="Satisfaisant" xfId="74"/>
    <cellStyle name="Sortie" xfId="75"/>
    <cellStyle name="Texte explicatif" xfId="76"/>
    <cellStyle name="Titre" xfId="77"/>
    <cellStyle name="Titre de la feuille" xfId="78"/>
    <cellStyle name="Titre 1" xfId="79"/>
    <cellStyle name="Titre 2" xfId="80"/>
    <cellStyle name="Titre 3" xfId="81"/>
    <cellStyle name="Titre 4" xfId="82"/>
    <cellStyle name="Total" xfId="83"/>
    <cellStyle name="Vérification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342900</xdr:colOff>
      <xdr:row>4</xdr:row>
      <xdr:rowOff>142875</xdr:rowOff>
    </xdr:to>
    <xdr:pic>
      <xdr:nvPicPr>
        <xdr:cNvPr id="1" name="Picture 1" descr="img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342900</xdr:colOff>
      <xdr:row>4</xdr:row>
      <xdr:rowOff>142875</xdr:rowOff>
    </xdr:to>
    <xdr:pic>
      <xdr:nvPicPr>
        <xdr:cNvPr id="2" name="Picture 1" descr="img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342900</xdr:colOff>
      <xdr:row>4</xdr:row>
      <xdr:rowOff>142875</xdr:rowOff>
    </xdr:to>
    <xdr:pic>
      <xdr:nvPicPr>
        <xdr:cNvPr id="1" name="Picture 1" descr="img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342900</xdr:colOff>
      <xdr:row>4</xdr:row>
      <xdr:rowOff>142875</xdr:rowOff>
    </xdr:to>
    <xdr:pic>
      <xdr:nvPicPr>
        <xdr:cNvPr id="1" name="Picture 1" descr="img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438150</xdr:colOff>
      <xdr:row>4</xdr:row>
      <xdr:rowOff>142875</xdr:rowOff>
    </xdr:to>
    <xdr:pic>
      <xdr:nvPicPr>
        <xdr:cNvPr id="2" name="Picture 3" descr="img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342900</xdr:colOff>
      <xdr:row>4</xdr:row>
      <xdr:rowOff>142875</xdr:rowOff>
    </xdr:to>
    <xdr:pic>
      <xdr:nvPicPr>
        <xdr:cNvPr id="1" name="Picture 1" descr="img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342900</xdr:colOff>
      <xdr:row>4</xdr:row>
      <xdr:rowOff>142875</xdr:rowOff>
    </xdr:to>
    <xdr:pic>
      <xdr:nvPicPr>
        <xdr:cNvPr id="2" name="Picture 3" descr="img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342900</xdr:colOff>
      <xdr:row>4</xdr:row>
      <xdr:rowOff>142875</xdr:rowOff>
    </xdr:to>
    <xdr:pic>
      <xdr:nvPicPr>
        <xdr:cNvPr id="3" name="Picture 1" descr="img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342900</xdr:colOff>
      <xdr:row>4</xdr:row>
      <xdr:rowOff>142875</xdr:rowOff>
    </xdr:to>
    <xdr:pic>
      <xdr:nvPicPr>
        <xdr:cNvPr id="4" name="Picture 3" descr="img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304800</xdr:colOff>
      <xdr:row>4</xdr:row>
      <xdr:rowOff>133350</xdr:rowOff>
    </xdr:to>
    <xdr:pic>
      <xdr:nvPicPr>
        <xdr:cNvPr id="1" name="Picture 1" descr="img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24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</xdr:col>
      <xdr:colOff>352425</xdr:colOff>
      <xdr:row>4</xdr:row>
      <xdr:rowOff>152400</xdr:rowOff>
    </xdr:to>
    <xdr:pic>
      <xdr:nvPicPr>
        <xdr:cNvPr id="1" name="Picture 1" descr="img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95250</xdr:rowOff>
    </xdr:from>
    <xdr:to>
      <xdr:col>1</xdr:col>
      <xdr:colOff>276225</xdr:colOff>
      <xdr:row>4</xdr:row>
      <xdr:rowOff>152400</xdr:rowOff>
    </xdr:to>
    <xdr:pic>
      <xdr:nvPicPr>
        <xdr:cNvPr id="2" name="Picture 1" descr="img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0"/>
          <a:ext cx="704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790575</xdr:colOff>
      <xdr:row>5</xdr:row>
      <xdr:rowOff>0</xdr:rowOff>
    </xdr:to>
    <xdr:pic>
      <xdr:nvPicPr>
        <xdr:cNvPr id="1" name="Picture 1" descr="img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342900</xdr:colOff>
      <xdr:row>4</xdr:row>
      <xdr:rowOff>142875</xdr:rowOff>
    </xdr:to>
    <xdr:pic>
      <xdr:nvPicPr>
        <xdr:cNvPr id="1" name="Picture 1" descr="img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342900</xdr:colOff>
      <xdr:row>4</xdr:row>
      <xdr:rowOff>142875</xdr:rowOff>
    </xdr:to>
    <xdr:pic>
      <xdr:nvPicPr>
        <xdr:cNvPr id="2" name="Picture 1" descr="img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342900</xdr:colOff>
      <xdr:row>4</xdr:row>
      <xdr:rowOff>142875</xdr:rowOff>
    </xdr:to>
    <xdr:pic>
      <xdr:nvPicPr>
        <xdr:cNvPr id="3" name="Picture 1" descr="img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342900</xdr:colOff>
      <xdr:row>4</xdr:row>
      <xdr:rowOff>142875</xdr:rowOff>
    </xdr:to>
    <xdr:pic>
      <xdr:nvPicPr>
        <xdr:cNvPr id="4" name="Picture 1" descr="img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342900</xdr:colOff>
      <xdr:row>4</xdr:row>
      <xdr:rowOff>152400</xdr:rowOff>
    </xdr:to>
    <xdr:pic>
      <xdr:nvPicPr>
        <xdr:cNvPr id="1" name="Picture 1" descr="img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342900</xdr:colOff>
      <xdr:row>4</xdr:row>
      <xdr:rowOff>152400</xdr:rowOff>
    </xdr:to>
    <xdr:pic>
      <xdr:nvPicPr>
        <xdr:cNvPr id="2" name="Picture 1" descr="img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342900</xdr:colOff>
      <xdr:row>4</xdr:row>
      <xdr:rowOff>142875</xdr:rowOff>
    </xdr:to>
    <xdr:pic>
      <xdr:nvPicPr>
        <xdr:cNvPr id="1" name="Picture 1" descr="img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342900</xdr:colOff>
      <xdr:row>4</xdr:row>
      <xdr:rowOff>142875</xdr:rowOff>
    </xdr:to>
    <xdr:pic>
      <xdr:nvPicPr>
        <xdr:cNvPr id="1" name="Picture 1" descr="img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342900</xdr:colOff>
      <xdr:row>4</xdr:row>
      <xdr:rowOff>142875</xdr:rowOff>
    </xdr:to>
    <xdr:pic>
      <xdr:nvPicPr>
        <xdr:cNvPr id="1" name="Picture 1" descr="img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361950</xdr:colOff>
      <xdr:row>4</xdr:row>
      <xdr:rowOff>142875</xdr:rowOff>
    </xdr:to>
    <xdr:pic>
      <xdr:nvPicPr>
        <xdr:cNvPr id="1" name="Picture 1" descr="img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</xdr:col>
      <xdr:colOff>342900</xdr:colOff>
      <xdr:row>5</xdr:row>
      <xdr:rowOff>9525</xdr:rowOff>
    </xdr:to>
    <xdr:pic>
      <xdr:nvPicPr>
        <xdr:cNvPr id="1" name="Picture 1" descr="img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342900</xdr:colOff>
      <xdr:row>4</xdr:row>
      <xdr:rowOff>142875</xdr:rowOff>
    </xdr:to>
    <xdr:pic>
      <xdr:nvPicPr>
        <xdr:cNvPr id="1" name="Picture 1" descr="img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0"/>
  <sheetViews>
    <sheetView zoomScalePageLayoutView="0" workbookViewId="0" topLeftCell="A52">
      <selection activeCell="D74" sqref="D74"/>
    </sheetView>
  </sheetViews>
  <sheetFormatPr defaultColWidth="8.57421875" defaultRowHeight="12.75"/>
  <cols>
    <col min="1" max="1" width="6.7109375" style="1" customWidth="1"/>
    <col min="2" max="3" width="8.7109375" style="2" customWidth="1"/>
    <col min="4" max="4" width="31.7109375" style="3" customWidth="1"/>
    <col min="5" max="11" width="7.7109375" style="2" customWidth="1"/>
    <col min="12" max="12" width="8.8515625" style="3" customWidth="1"/>
    <col min="13" max="13" width="8.8515625" style="4" customWidth="1"/>
    <col min="14" max="14" width="8.8515625" style="3" customWidth="1"/>
    <col min="15" max="19" width="9.421875" style="3" customWidth="1"/>
    <col min="20" max="20" width="8.7109375" style="3" customWidth="1"/>
    <col min="21" max="21" width="8.57421875" style="3" customWidth="1"/>
    <col min="22" max="16384" width="8.57421875" style="3" customWidth="1"/>
  </cols>
  <sheetData>
    <row r="1" spans="1:19" ht="12.75" customHeight="1">
      <c r="A1" s="393" t="s">
        <v>0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4" t="s">
        <v>1</v>
      </c>
      <c r="M1" s="394"/>
      <c r="N1" s="7">
        <v>0.041666666666666664</v>
      </c>
      <c r="O1" s="8">
        <v>16</v>
      </c>
      <c r="P1" s="8">
        <v>15</v>
      </c>
      <c r="Q1" s="8">
        <v>14</v>
      </c>
      <c r="R1" s="8">
        <v>13</v>
      </c>
      <c r="S1" s="9">
        <v>12</v>
      </c>
    </row>
    <row r="2" spans="1:19" ht="12.75" customHeight="1">
      <c r="A2" s="394" t="s">
        <v>720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8"/>
      <c r="M2" s="10"/>
      <c r="N2" s="38"/>
      <c r="O2" s="38"/>
      <c r="P2" s="5"/>
      <c r="Q2" s="5"/>
      <c r="R2" s="5"/>
      <c r="S2" s="12"/>
    </row>
    <row r="3" spans="1:19" ht="12.75" customHeight="1">
      <c r="A3" s="395">
        <v>40741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174" t="s">
        <v>2</v>
      </c>
      <c r="M3" s="10">
        <v>1</v>
      </c>
      <c r="N3" s="38" t="s">
        <v>3</v>
      </c>
      <c r="O3" s="14">
        <f>($N$1/O1)</f>
        <v>0.0026041666666666665</v>
      </c>
      <c r="P3" s="14">
        <f>($N$1/P1)</f>
        <v>0.0027777777777777775</v>
      </c>
      <c r="Q3" s="14">
        <f>($N$1/Q1)</f>
        <v>0.002976190476190476</v>
      </c>
      <c r="R3" s="14">
        <f>($N$1/R1)</f>
        <v>0.003205128205128205</v>
      </c>
      <c r="S3" s="15">
        <f>($N$1/S1)</f>
        <v>0.003472222222222222</v>
      </c>
    </row>
    <row r="4" spans="1:13" ht="12.75" customHeight="1">
      <c r="A4" s="393" t="s">
        <v>723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M4" s="16"/>
    </row>
    <row r="5" spans="1:14" ht="12.75" customHeight="1" thickBot="1">
      <c r="A5" s="17"/>
      <c r="B5" s="10"/>
      <c r="C5" s="175"/>
      <c r="D5" s="396" t="s">
        <v>736</v>
      </c>
      <c r="E5" s="396"/>
      <c r="F5" s="396"/>
      <c r="G5" s="396"/>
      <c r="H5" s="17">
        <v>189.5</v>
      </c>
      <c r="I5" s="10" t="s">
        <v>4</v>
      </c>
      <c r="J5" s="10"/>
      <c r="K5" s="10"/>
      <c r="L5" s="18">
        <v>0.125</v>
      </c>
      <c r="N5" s="3" t="s">
        <v>5</v>
      </c>
    </row>
    <row r="6" spans="1:14" ht="12.75" customHeight="1" thickBot="1">
      <c r="A6" s="19"/>
      <c r="B6" s="391" t="s">
        <v>4</v>
      </c>
      <c r="C6" s="391"/>
      <c r="D6" s="21" t="s">
        <v>6</v>
      </c>
      <c r="E6" s="22" t="s">
        <v>7</v>
      </c>
      <c r="F6" s="22" t="s">
        <v>8</v>
      </c>
      <c r="G6" s="392" t="s">
        <v>9</v>
      </c>
      <c r="H6" s="392"/>
      <c r="I6" s="392"/>
      <c r="J6" s="392"/>
      <c r="K6" s="392"/>
      <c r="L6" s="18">
        <v>0.4583333333333333</v>
      </c>
      <c r="M6" s="18">
        <v>0.4583333333333333</v>
      </c>
      <c r="N6" s="16" t="s">
        <v>10</v>
      </c>
    </row>
    <row r="7" spans="1:12" ht="12.75" customHeight="1" thickBot="1">
      <c r="A7" s="24"/>
      <c r="B7" s="25" t="s">
        <v>11</v>
      </c>
      <c r="C7" s="25" t="s">
        <v>12</v>
      </c>
      <c r="D7" s="26"/>
      <c r="E7" s="29" t="s">
        <v>13</v>
      </c>
      <c r="F7" s="27"/>
      <c r="G7" s="27" t="s">
        <v>14</v>
      </c>
      <c r="H7" s="27" t="s">
        <v>15</v>
      </c>
      <c r="I7" s="27" t="s">
        <v>16</v>
      </c>
      <c r="J7" s="27" t="s">
        <v>17</v>
      </c>
      <c r="K7" s="27" t="s">
        <v>18</v>
      </c>
      <c r="L7" s="10"/>
    </row>
    <row r="8" spans="1:12" ht="12" customHeight="1">
      <c r="A8" s="300"/>
      <c r="B8" s="218"/>
      <c r="C8" s="218"/>
      <c r="D8" s="309" t="s">
        <v>88</v>
      </c>
      <c r="E8" s="317"/>
      <c r="F8" s="218"/>
      <c r="G8" s="60"/>
      <c r="H8" s="60"/>
      <c r="I8" s="60"/>
      <c r="J8" s="60"/>
      <c r="K8" s="204"/>
      <c r="L8" s="30"/>
    </row>
    <row r="9" spans="1:13" ht="12" customHeight="1">
      <c r="A9" s="221">
        <v>0</v>
      </c>
      <c r="B9" s="302">
        <f>H5</f>
        <v>189.5</v>
      </c>
      <c r="C9" s="219">
        <v>0</v>
      </c>
      <c r="D9" s="310" t="s">
        <v>89</v>
      </c>
      <c r="E9" s="248" t="s">
        <v>90</v>
      </c>
      <c r="F9" s="219">
        <v>8</v>
      </c>
      <c r="G9" s="31">
        <f>$L$5</f>
        <v>0.125</v>
      </c>
      <c r="H9" s="31">
        <f>$L$5</f>
        <v>0.125</v>
      </c>
      <c r="I9" s="31">
        <f>$L$5</f>
        <v>0.125</v>
      </c>
      <c r="J9" s="31">
        <f>$L$5</f>
        <v>0.125</v>
      </c>
      <c r="K9" s="198">
        <f>$L$5</f>
        <v>0.125</v>
      </c>
      <c r="L9" s="32"/>
      <c r="M9" s="3"/>
    </row>
    <row r="10" spans="1:13" ht="12" customHeight="1">
      <c r="A10" s="221">
        <v>10</v>
      </c>
      <c r="B10" s="231">
        <f>B9-A10</f>
        <v>179.5</v>
      </c>
      <c r="C10" s="231">
        <f>C9+A10</f>
        <v>10</v>
      </c>
      <c r="D10" s="311" t="s">
        <v>737</v>
      </c>
      <c r="E10" s="248" t="s">
        <v>470</v>
      </c>
      <c r="F10" s="219"/>
      <c r="G10" s="33">
        <f>SUM($G$9+$O$3*C10)</f>
        <v>0.15104166666666666</v>
      </c>
      <c r="H10" s="33">
        <f>SUM($H$9+$P$3*C10)</f>
        <v>0.1527777777777778</v>
      </c>
      <c r="I10" s="33">
        <f>SUM($I$9+$Q$3*C10)</f>
        <v>0.15476190476190477</v>
      </c>
      <c r="J10" s="33">
        <f>SUM($J$9+$R$3*C10)</f>
        <v>0.15705128205128205</v>
      </c>
      <c r="K10" s="199">
        <f>SUM($K$9+$S$3*C10)</f>
        <v>0.1597222222222222</v>
      </c>
      <c r="L10" s="32"/>
      <c r="M10" s="3"/>
    </row>
    <row r="11" spans="1:13" ht="12" customHeight="1">
      <c r="A11" s="221">
        <v>7.5</v>
      </c>
      <c r="B11" s="231">
        <f aca="true" t="shared" si="0" ref="B11:B49">B10-A11</f>
        <v>172</v>
      </c>
      <c r="C11" s="231">
        <f aca="true" t="shared" si="1" ref="C11:C49">C10+A11</f>
        <v>17.5</v>
      </c>
      <c r="D11" s="311" t="s">
        <v>738</v>
      </c>
      <c r="E11" s="248" t="s">
        <v>470</v>
      </c>
      <c r="F11" s="219"/>
      <c r="G11" s="33">
        <f aca="true" t="shared" si="2" ref="G11:G49">SUM($G$9+$O$3*C11)</f>
        <v>0.17057291666666666</v>
      </c>
      <c r="H11" s="33">
        <f aca="true" t="shared" si="3" ref="H11:H49">SUM($H$9+$P$3*C11)</f>
        <v>0.1736111111111111</v>
      </c>
      <c r="I11" s="33">
        <f aca="true" t="shared" si="4" ref="I11:I49">SUM($I$9+$Q$3*C11)</f>
        <v>0.17708333333333331</v>
      </c>
      <c r="J11" s="33">
        <f aca="true" t="shared" si="5" ref="J11:J49">SUM($J$9+$R$3*C11)</f>
        <v>0.18108974358974358</v>
      </c>
      <c r="K11" s="199">
        <f aca="true" t="shared" si="6" ref="K11:K49">SUM($K$9+$S$3*C11)</f>
        <v>0.1857638888888889</v>
      </c>
      <c r="L11" s="32"/>
      <c r="M11" s="3"/>
    </row>
    <row r="12" spans="1:13" ht="12" customHeight="1">
      <c r="A12" s="221">
        <v>5</v>
      </c>
      <c r="B12" s="231">
        <f t="shared" si="0"/>
        <v>167</v>
      </c>
      <c r="C12" s="231">
        <f t="shared" si="1"/>
        <v>22.5</v>
      </c>
      <c r="D12" s="311" t="s">
        <v>739</v>
      </c>
      <c r="E12" s="248" t="s">
        <v>740</v>
      </c>
      <c r="F12" s="219"/>
      <c r="G12" s="33">
        <f t="shared" si="2"/>
        <v>0.18359375</v>
      </c>
      <c r="H12" s="33">
        <f t="shared" si="3"/>
        <v>0.1875</v>
      </c>
      <c r="I12" s="33">
        <f t="shared" si="4"/>
        <v>0.1919642857142857</v>
      </c>
      <c r="J12" s="33">
        <f t="shared" si="5"/>
        <v>0.1971153846153846</v>
      </c>
      <c r="K12" s="199">
        <f t="shared" si="6"/>
        <v>0.203125</v>
      </c>
      <c r="L12" s="32"/>
      <c r="M12" s="3"/>
    </row>
    <row r="13" spans="1:13" ht="12" customHeight="1">
      <c r="A13" s="221">
        <v>5</v>
      </c>
      <c r="B13" s="231">
        <f t="shared" si="0"/>
        <v>162</v>
      </c>
      <c r="C13" s="231">
        <f t="shared" si="1"/>
        <v>27.5</v>
      </c>
      <c r="D13" s="311" t="s">
        <v>741</v>
      </c>
      <c r="E13" s="248" t="s">
        <v>742</v>
      </c>
      <c r="F13" s="219"/>
      <c r="G13" s="33">
        <f t="shared" si="2"/>
        <v>0.19661458333333331</v>
      </c>
      <c r="H13" s="33">
        <f t="shared" si="3"/>
        <v>0.2013888888888889</v>
      </c>
      <c r="I13" s="33">
        <f t="shared" si="4"/>
        <v>0.20684523809523808</v>
      </c>
      <c r="J13" s="33">
        <f t="shared" si="5"/>
        <v>0.21314102564102563</v>
      </c>
      <c r="K13" s="199">
        <f t="shared" si="6"/>
        <v>0.2204861111111111</v>
      </c>
      <c r="L13" s="32"/>
      <c r="M13" s="3"/>
    </row>
    <row r="14" spans="1:13" ht="12" customHeight="1">
      <c r="A14" s="221">
        <v>6</v>
      </c>
      <c r="B14" s="231">
        <f t="shared" si="0"/>
        <v>156</v>
      </c>
      <c r="C14" s="231">
        <f t="shared" si="1"/>
        <v>33.5</v>
      </c>
      <c r="D14" s="311" t="s">
        <v>743</v>
      </c>
      <c r="E14" s="248" t="s">
        <v>744</v>
      </c>
      <c r="F14" s="219"/>
      <c r="G14" s="33">
        <f t="shared" si="2"/>
        <v>0.21223958333333331</v>
      </c>
      <c r="H14" s="33">
        <f t="shared" si="3"/>
        <v>0.21805555555555556</v>
      </c>
      <c r="I14" s="33">
        <f t="shared" si="4"/>
        <v>0.22470238095238093</v>
      </c>
      <c r="J14" s="33">
        <f t="shared" si="5"/>
        <v>0.23237179487179488</v>
      </c>
      <c r="K14" s="199">
        <f t="shared" si="6"/>
        <v>0.24131944444444442</v>
      </c>
      <c r="L14" s="32"/>
      <c r="M14" s="3"/>
    </row>
    <row r="15" spans="1:13" ht="12" customHeight="1">
      <c r="A15" s="221">
        <v>7.5</v>
      </c>
      <c r="B15" s="231">
        <f t="shared" si="0"/>
        <v>148.5</v>
      </c>
      <c r="C15" s="231">
        <f t="shared" si="1"/>
        <v>41</v>
      </c>
      <c r="D15" s="311" t="s">
        <v>805</v>
      </c>
      <c r="E15" s="248" t="s">
        <v>77</v>
      </c>
      <c r="F15" s="219">
        <v>69</v>
      </c>
      <c r="G15" s="33">
        <f t="shared" si="2"/>
        <v>0.23177083333333331</v>
      </c>
      <c r="H15" s="33">
        <f t="shared" si="3"/>
        <v>0.23888888888888887</v>
      </c>
      <c r="I15" s="33">
        <f t="shared" si="4"/>
        <v>0.24702380952380953</v>
      </c>
      <c r="J15" s="33">
        <f t="shared" si="5"/>
        <v>0.2564102564102564</v>
      </c>
      <c r="K15" s="199">
        <f t="shared" si="6"/>
        <v>0.2673611111111111</v>
      </c>
      <c r="L15" s="32"/>
      <c r="M15" s="3"/>
    </row>
    <row r="16" spans="1:13" ht="12" customHeight="1" thickBot="1">
      <c r="A16" s="221">
        <v>3.5</v>
      </c>
      <c r="B16" s="231">
        <f t="shared" si="0"/>
        <v>145</v>
      </c>
      <c r="C16" s="231">
        <f t="shared" si="1"/>
        <v>44.5</v>
      </c>
      <c r="D16" s="311" t="s">
        <v>767</v>
      </c>
      <c r="E16" s="318" t="s">
        <v>77</v>
      </c>
      <c r="F16" s="219"/>
      <c r="G16" s="33">
        <f t="shared" si="2"/>
        <v>0.24088541666666666</v>
      </c>
      <c r="H16" s="33">
        <f t="shared" si="3"/>
        <v>0.24861111111111112</v>
      </c>
      <c r="I16" s="33">
        <f t="shared" si="4"/>
        <v>0.25744047619047616</v>
      </c>
      <c r="J16" s="33">
        <f t="shared" si="5"/>
        <v>0.2676282051282051</v>
      </c>
      <c r="K16" s="199">
        <f t="shared" si="6"/>
        <v>0.27951388888888884</v>
      </c>
      <c r="L16" s="32"/>
      <c r="M16" s="3"/>
    </row>
    <row r="17" spans="1:13" ht="12" customHeight="1" thickBot="1" thickTop="1">
      <c r="A17" s="333">
        <v>3.5</v>
      </c>
      <c r="B17" s="334">
        <f t="shared" si="0"/>
        <v>141.5</v>
      </c>
      <c r="C17" s="334">
        <f t="shared" si="1"/>
        <v>48</v>
      </c>
      <c r="D17" s="335" t="s">
        <v>766</v>
      </c>
      <c r="E17" s="336" t="s">
        <v>62</v>
      </c>
      <c r="F17" s="337"/>
      <c r="G17" s="338">
        <f t="shared" si="2"/>
        <v>0.25</v>
      </c>
      <c r="H17" s="338">
        <f t="shared" si="3"/>
        <v>0.2583333333333333</v>
      </c>
      <c r="I17" s="338">
        <f t="shared" si="4"/>
        <v>0.26785714285714285</v>
      </c>
      <c r="J17" s="338">
        <f t="shared" si="5"/>
        <v>0.27884615384615385</v>
      </c>
      <c r="K17" s="339">
        <f t="shared" si="6"/>
        <v>0.29166666666666663</v>
      </c>
      <c r="L17" s="32"/>
      <c r="M17" s="3"/>
    </row>
    <row r="18" spans="1:13" ht="12" customHeight="1" thickTop="1">
      <c r="A18" s="221">
        <v>14.5</v>
      </c>
      <c r="B18" s="231">
        <f t="shared" si="0"/>
        <v>127</v>
      </c>
      <c r="C18" s="231">
        <f t="shared" si="1"/>
        <v>62.5</v>
      </c>
      <c r="D18" s="312" t="s">
        <v>745</v>
      </c>
      <c r="E18" s="248" t="s">
        <v>48</v>
      </c>
      <c r="F18" s="219">
        <v>354</v>
      </c>
      <c r="G18" s="33">
        <f t="shared" si="2"/>
        <v>0.28776041666666663</v>
      </c>
      <c r="H18" s="33">
        <f t="shared" si="3"/>
        <v>0.29861111111111105</v>
      </c>
      <c r="I18" s="33">
        <f t="shared" si="4"/>
        <v>0.31101190476190477</v>
      </c>
      <c r="J18" s="33">
        <f t="shared" si="5"/>
        <v>0.3253205128205128</v>
      </c>
      <c r="K18" s="199">
        <f t="shared" si="6"/>
        <v>0.34201388888888884</v>
      </c>
      <c r="L18" s="32"/>
      <c r="M18" s="3"/>
    </row>
    <row r="19" spans="1:13" ht="12" customHeight="1">
      <c r="A19" s="221">
        <v>7</v>
      </c>
      <c r="B19" s="231">
        <f t="shared" si="0"/>
        <v>120</v>
      </c>
      <c r="C19" s="231">
        <f t="shared" si="1"/>
        <v>69.5</v>
      </c>
      <c r="D19" s="312" t="s">
        <v>806</v>
      </c>
      <c r="E19" s="248" t="s">
        <v>48</v>
      </c>
      <c r="F19" s="219"/>
      <c r="G19" s="33">
        <f t="shared" si="2"/>
        <v>0.3059895833333333</v>
      </c>
      <c r="H19" s="33">
        <f t="shared" si="3"/>
        <v>0.31805555555555554</v>
      </c>
      <c r="I19" s="33">
        <f t="shared" si="4"/>
        <v>0.3318452380952381</v>
      </c>
      <c r="J19" s="33">
        <f t="shared" si="5"/>
        <v>0.34775641025641024</v>
      </c>
      <c r="K19" s="199">
        <f t="shared" si="6"/>
        <v>0.3663194444444444</v>
      </c>
      <c r="L19" s="32"/>
      <c r="M19" s="3"/>
    </row>
    <row r="20" spans="1:13" ht="12" customHeight="1">
      <c r="A20" s="221">
        <v>5.5</v>
      </c>
      <c r="B20" s="231">
        <f t="shared" si="0"/>
        <v>114.5</v>
      </c>
      <c r="C20" s="231">
        <f t="shared" si="1"/>
        <v>75</v>
      </c>
      <c r="D20" s="311" t="s">
        <v>746</v>
      </c>
      <c r="E20" s="248" t="s">
        <v>48</v>
      </c>
      <c r="F20" s="219"/>
      <c r="G20" s="33">
        <f t="shared" si="2"/>
        <v>0.3203125</v>
      </c>
      <c r="H20" s="33">
        <f t="shared" si="3"/>
        <v>0.3333333333333333</v>
      </c>
      <c r="I20" s="33">
        <f t="shared" si="4"/>
        <v>0.3482142857142857</v>
      </c>
      <c r="J20" s="33">
        <f t="shared" si="5"/>
        <v>0.36538461538461536</v>
      </c>
      <c r="K20" s="199">
        <f t="shared" si="6"/>
        <v>0.38541666666666663</v>
      </c>
      <c r="L20" s="32"/>
      <c r="M20" s="3"/>
    </row>
    <row r="21" spans="1:13" ht="12" customHeight="1">
      <c r="A21" s="221">
        <v>3</v>
      </c>
      <c r="B21" s="231">
        <f t="shared" si="0"/>
        <v>111.5</v>
      </c>
      <c r="C21" s="231">
        <f t="shared" si="1"/>
        <v>78</v>
      </c>
      <c r="D21" s="311" t="s">
        <v>765</v>
      </c>
      <c r="E21" s="248" t="s">
        <v>48</v>
      </c>
      <c r="F21" s="219"/>
      <c r="G21" s="33">
        <f t="shared" si="2"/>
        <v>0.328125</v>
      </c>
      <c r="H21" s="33">
        <f t="shared" si="3"/>
        <v>0.3416666666666667</v>
      </c>
      <c r="I21" s="33">
        <f t="shared" si="4"/>
        <v>0.3571428571428571</v>
      </c>
      <c r="J21" s="33">
        <f t="shared" si="5"/>
        <v>0.375</v>
      </c>
      <c r="K21" s="199">
        <f t="shared" si="6"/>
        <v>0.3958333333333333</v>
      </c>
      <c r="L21" s="32"/>
      <c r="M21" s="3"/>
    </row>
    <row r="22" spans="1:13" ht="12" customHeight="1">
      <c r="A22" s="221">
        <v>5</v>
      </c>
      <c r="B22" s="231">
        <f t="shared" si="0"/>
        <v>106.5</v>
      </c>
      <c r="C22" s="231">
        <f t="shared" si="1"/>
        <v>83</v>
      </c>
      <c r="D22" s="311" t="s">
        <v>747</v>
      </c>
      <c r="E22" s="248" t="s">
        <v>52</v>
      </c>
      <c r="F22" s="219"/>
      <c r="G22" s="33">
        <f t="shared" si="2"/>
        <v>0.3411458333333333</v>
      </c>
      <c r="H22" s="33">
        <f t="shared" si="3"/>
        <v>0.3555555555555555</v>
      </c>
      <c r="I22" s="33">
        <f t="shared" si="4"/>
        <v>0.37202380952380953</v>
      </c>
      <c r="J22" s="33">
        <f t="shared" si="5"/>
        <v>0.391025641025641</v>
      </c>
      <c r="K22" s="199">
        <f t="shared" si="6"/>
        <v>0.4131944444444444</v>
      </c>
      <c r="L22" s="32"/>
      <c r="M22" s="3"/>
    </row>
    <row r="23" spans="1:13" ht="12" customHeight="1">
      <c r="A23" s="221">
        <v>4</v>
      </c>
      <c r="B23" s="231">
        <f t="shared" si="0"/>
        <v>102.5</v>
      </c>
      <c r="C23" s="231">
        <f t="shared" si="1"/>
        <v>87</v>
      </c>
      <c r="D23" s="311" t="s">
        <v>963</v>
      </c>
      <c r="E23" s="248" t="s">
        <v>807</v>
      </c>
      <c r="F23" s="219"/>
      <c r="G23" s="33">
        <f t="shared" si="2"/>
        <v>0.3515625</v>
      </c>
      <c r="H23" s="33">
        <f t="shared" si="3"/>
        <v>0.36666666666666664</v>
      </c>
      <c r="I23" s="33">
        <f t="shared" si="4"/>
        <v>0.3839285714285714</v>
      </c>
      <c r="J23" s="33">
        <f t="shared" si="5"/>
        <v>0.40384615384615385</v>
      </c>
      <c r="K23" s="199">
        <f t="shared" si="6"/>
        <v>0.4270833333333333</v>
      </c>
      <c r="L23" s="32"/>
      <c r="M23" s="3"/>
    </row>
    <row r="24" spans="1:13" ht="12" customHeight="1">
      <c r="A24" s="221">
        <v>3</v>
      </c>
      <c r="B24" s="231">
        <f t="shared" si="0"/>
        <v>99.5</v>
      </c>
      <c r="C24" s="231">
        <f t="shared" si="1"/>
        <v>90</v>
      </c>
      <c r="D24" s="312" t="s">
        <v>809</v>
      </c>
      <c r="E24" s="248" t="s">
        <v>808</v>
      </c>
      <c r="F24" s="219">
        <v>150</v>
      </c>
      <c r="G24" s="33">
        <f t="shared" si="2"/>
        <v>0.359375</v>
      </c>
      <c r="H24" s="33">
        <f t="shared" si="3"/>
        <v>0.375</v>
      </c>
      <c r="I24" s="33">
        <f t="shared" si="4"/>
        <v>0.39285714285714285</v>
      </c>
      <c r="J24" s="33">
        <f t="shared" si="5"/>
        <v>0.41346153846153844</v>
      </c>
      <c r="K24" s="199">
        <f t="shared" si="6"/>
        <v>0.4375</v>
      </c>
      <c r="L24" s="32"/>
      <c r="M24" s="3"/>
    </row>
    <row r="25" spans="1:13" ht="12" customHeight="1">
      <c r="A25" s="221">
        <v>2.5</v>
      </c>
      <c r="B25" s="231">
        <f t="shared" si="0"/>
        <v>97</v>
      </c>
      <c r="C25" s="231">
        <f t="shared" si="1"/>
        <v>92.5</v>
      </c>
      <c r="D25" s="311" t="s">
        <v>810</v>
      </c>
      <c r="E25" s="248" t="s">
        <v>808</v>
      </c>
      <c r="F25" s="219"/>
      <c r="G25" s="33">
        <f t="shared" si="2"/>
        <v>0.36588541666666663</v>
      </c>
      <c r="H25" s="33">
        <f t="shared" si="3"/>
        <v>0.3819444444444444</v>
      </c>
      <c r="I25" s="33">
        <f t="shared" si="4"/>
        <v>0.400297619047619</v>
      </c>
      <c r="J25" s="33">
        <f t="shared" si="5"/>
        <v>0.421474358974359</v>
      </c>
      <c r="K25" s="199">
        <f t="shared" si="6"/>
        <v>0.4461805555555555</v>
      </c>
      <c r="L25" s="32"/>
      <c r="M25" s="3"/>
    </row>
    <row r="26" spans="1:13" ht="12" customHeight="1">
      <c r="A26" s="221">
        <v>2</v>
      </c>
      <c r="B26" s="231">
        <f t="shared" si="0"/>
        <v>95</v>
      </c>
      <c r="C26" s="231">
        <f t="shared" si="1"/>
        <v>94.5</v>
      </c>
      <c r="D26" s="311" t="s">
        <v>811</v>
      </c>
      <c r="E26" s="248" t="s">
        <v>808</v>
      </c>
      <c r="F26" s="219"/>
      <c r="G26" s="33">
        <f t="shared" si="2"/>
        <v>0.37109375</v>
      </c>
      <c r="H26" s="33">
        <f t="shared" si="3"/>
        <v>0.38749999999999996</v>
      </c>
      <c r="I26" s="33">
        <f t="shared" si="4"/>
        <v>0.40625</v>
      </c>
      <c r="J26" s="33">
        <f t="shared" si="5"/>
        <v>0.42788461538461536</v>
      </c>
      <c r="K26" s="199">
        <f t="shared" si="6"/>
        <v>0.453125</v>
      </c>
      <c r="L26" s="32"/>
      <c r="M26" s="3"/>
    </row>
    <row r="27" spans="1:13" ht="12" customHeight="1">
      <c r="A27" s="221">
        <v>4</v>
      </c>
      <c r="B27" s="231">
        <f t="shared" si="0"/>
        <v>91</v>
      </c>
      <c r="C27" s="231">
        <f t="shared" si="1"/>
        <v>98.5</v>
      </c>
      <c r="D27" s="311" t="s">
        <v>812</v>
      </c>
      <c r="E27" s="248" t="s">
        <v>808</v>
      </c>
      <c r="F27" s="219"/>
      <c r="G27" s="33">
        <f t="shared" si="2"/>
        <v>0.38151041666666663</v>
      </c>
      <c r="H27" s="33">
        <f t="shared" si="3"/>
        <v>0.3986111111111111</v>
      </c>
      <c r="I27" s="33">
        <f t="shared" si="4"/>
        <v>0.41815476190476186</v>
      </c>
      <c r="J27" s="33">
        <f t="shared" si="5"/>
        <v>0.4407051282051282</v>
      </c>
      <c r="K27" s="199">
        <f t="shared" si="6"/>
        <v>0.4670138888888889</v>
      </c>
      <c r="L27" s="18"/>
      <c r="M27" s="3"/>
    </row>
    <row r="28" spans="1:13" ht="12" customHeight="1">
      <c r="A28" s="221">
        <v>4</v>
      </c>
      <c r="B28" s="231">
        <f t="shared" si="0"/>
        <v>87</v>
      </c>
      <c r="C28" s="231">
        <f t="shared" si="1"/>
        <v>102.5</v>
      </c>
      <c r="D28" s="311" t="s">
        <v>814</v>
      </c>
      <c r="E28" s="248" t="s">
        <v>813</v>
      </c>
      <c r="F28" s="219"/>
      <c r="G28" s="33">
        <f t="shared" si="2"/>
        <v>0.3919270833333333</v>
      </c>
      <c r="H28" s="33">
        <f t="shared" si="3"/>
        <v>0.4097222222222222</v>
      </c>
      <c r="I28" s="33">
        <f t="shared" si="4"/>
        <v>0.4300595238095238</v>
      </c>
      <c r="J28" s="33">
        <f t="shared" si="5"/>
        <v>0.453525641025641</v>
      </c>
      <c r="K28" s="199">
        <f t="shared" si="6"/>
        <v>0.48090277777777773</v>
      </c>
      <c r="L28" s="18"/>
      <c r="M28" s="3"/>
    </row>
    <row r="29" spans="1:13" ht="12" customHeight="1">
      <c r="A29" s="221">
        <v>1</v>
      </c>
      <c r="B29" s="231">
        <f t="shared" si="0"/>
        <v>86</v>
      </c>
      <c r="C29" s="231">
        <f t="shared" si="1"/>
        <v>103.5</v>
      </c>
      <c r="D29" s="311" t="s">
        <v>815</v>
      </c>
      <c r="E29" s="267" t="s">
        <v>378</v>
      </c>
      <c r="G29" s="33">
        <f t="shared" si="2"/>
        <v>0.39453125</v>
      </c>
      <c r="H29" s="33">
        <f t="shared" si="3"/>
        <v>0.4125</v>
      </c>
      <c r="I29" s="33">
        <f t="shared" si="4"/>
        <v>0.43303571428571425</v>
      </c>
      <c r="J29" s="33">
        <f t="shared" si="5"/>
        <v>0.4567307692307692</v>
      </c>
      <c r="K29" s="199">
        <f t="shared" si="6"/>
        <v>0.484375</v>
      </c>
      <c r="L29" s="18"/>
      <c r="M29" s="3"/>
    </row>
    <row r="30" spans="2:13" ht="12" customHeight="1" hidden="1">
      <c r="B30" s="231">
        <f t="shared" si="0"/>
        <v>86</v>
      </c>
      <c r="C30" s="231">
        <f t="shared" si="1"/>
        <v>103.5</v>
      </c>
      <c r="E30" s="267"/>
      <c r="G30" s="33">
        <f t="shared" si="2"/>
        <v>0.39453125</v>
      </c>
      <c r="H30" s="33">
        <f t="shared" si="3"/>
        <v>0.4125</v>
      </c>
      <c r="I30" s="33">
        <f t="shared" si="4"/>
        <v>0.43303571428571425</v>
      </c>
      <c r="J30" s="33">
        <f t="shared" si="5"/>
        <v>0.4567307692307692</v>
      </c>
      <c r="K30" s="199">
        <f t="shared" si="6"/>
        <v>0.484375</v>
      </c>
      <c r="L30" s="18"/>
      <c r="M30" s="3"/>
    </row>
    <row r="31" spans="2:13" ht="12" customHeight="1" hidden="1">
      <c r="B31" s="231">
        <f t="shared" si="0"/>
        <v>86</v>
      </c>
      <c r="C31" s="231">
        <f t="shared" si="1"/>
        <v>103.5</v>
      </c>
      <c r="E31" s="267"/>
      <c r="G31" s="33">
        <f t="shared" si="2"/>
        <v>0.39453125</v>
      </c>
      <c r="H31" s="33">
        <f t="shared" si="3"/>
        <v>0.4125</v>
      </c>
      <c r="I31" s="33">
        <f t="shared" si="4"/>
        <v>0.43303571428571425</v>
      </c>
      <c r="J31" s="33">
        <f t="shared" si="5"/>
        <v>0.4567307692307692</v>
      </c>
      <c r="K31" s="199">
        <f t="shared" si="6"/>
        <v>0.484375</v>
      </c>
      <c r="L31" s="18"/>
      <c r="M31" s="3"/>
    </row>
    <row r="32" spans="1:13" ht="12" customHeight="1" hidden="1">
      <c r="A32" s="195"/>
      <c r="B32" s="231">
        <f t="shared" si="0"/>
        <v>86</v>
      </c>
      <c r="C32" s="231">
        <f t="shared" si="1"/>
        <v>103.5</v>
      </c>
      <c r="D32" s="178"/>
      <c r="E32" s="205"/>
      <c r="F32" s="177"/>
      <c r="G32" s="33">
        <f t="shared" si="2"/>
        <v>0.39453125</v>
      </c>
      <c r="H32" s="33">
        <f t="shared" si="3"/>
        <v>0.4125</v>
      </c>
      <c r="I32" s="33">
        <f t="shared" si="4"/>
        <v>0.43303571428571425</v>
      </c>
      <c r="J32" s="33">
        <f t="shared" si="5"/>
        <v>0.4567307692307692</v>
      </c>
      <c r="K32" s="199">
        <f t="shared" si="6"/>
        <v>0.484375</v>
      </c>
      <c r="L32" s="18"/>
      <c r="M32" s="3"/>
    </row>
    <row r="33" spans="1:13" ht="12" customHeight="1" hidden="1">
      <c r="A33" s="195"/>
      <c r="B33" s="231">
        <f t="shared" si="0"/>
        <v>86</v>
      </c>
      <c r="C33" s="231">
        <f t="shared" si="1"/>
        <v>103.5</v>
      </c>
      <c r="D33" s="178"/>
      <c r="E33" s="205"/>
      <c r="F33" s="177"/>
      <c r="G33" s="33">
        <f t="shared" si="2"/>
        <v>0.39453125</v>
      </c>
      <c r="H33" s="33">
        <f t="shared" si="3"/>
        <v>0.4125</v>
      </c>
      <c r="I33" s="33">
        <f t="shared" si="4"/>
        <v>0.43303571428571425</v>
      </c>
      <c r="J33" s="33">
        <f t="shared" si="5"/>
        <v>0.4567307692307692</v>
      </c>
      <c r="K33" s="199">
        <f t="shared" si="6"/>
        <v>0.484375</v>
      </c>
      <c r="L33" s="18"/>
      <c r="M33" s="3"/>
    </row>
    <row r="34" spans="1:13" ht="12" customHeight="1" hidden="1">
      <c r="A34" s="195"/>
      <c r="B34" s="231">
        <f t="shared" si="0"/>
        <v>86</v>
      </c>
      <c r="C34" s="231">
        <f t="shared" si="1"/>
        <v>103.5</v>
      </c>
      <c r="D34" s="38"/>
      <c r="E34" s="208"/>
      <c r="F34" s="177"/>
      <c r="G34" s="33">
        <f t="shared" si="2"/>
        <v>0.39453125</v>
      </c>
      <c r="H34" s="33">
        <f t="shared" si="3"/>
        <v>0.4125</v>
      </c>
      <c r="I34" s="33">
        <f t="shared" si="4"/>
        <v>0.43303571428571425</v>
      </c>
      <c r="J34" s="33">
        <f t="shared" si="5"/>
        <v>0.4567307692307692</v>
      </c>
      <c r="K34" s="199">
        <f t="shared" si="6"/>
        <v>0.484375</v>
      </c>
      <c r="L34" s="18"/>
      <c r="M34" s="3"/>
    </row>
    <row r="35" spans="1:13" ht="12" customHeight="1" hidden="1">
      <c r="A35" s="195"/>
      <c r="B35" s="231">
        <f t="shared" si="0"/>
        <v>86</v>
      </c>
      <c r="C35" s="231">
        <f t="shared" si="1"/>
        <v>103.5</v>
      </c>
      <c r="D35" s="38"/>
      <c r="E35" s="205"/>
      <c r="F35" s="177"/>
      <c r="G35" s="33">
        <f t="shared" si="2"/>
        <v>0.39453125</v>
      </c>
      <c r="H35" s="33">
        <f t="shared" si="3"/>
        <v>0.4125</v>
      </c>
      <c r="I35" s="33">
        <f t="shared" si="4"/>
        <v>0.43303571428571425</v>
      </c>
      <c r="J35" s="33">
        <f t="shared" si="5"/>
        <v>0.4567307692307692</v>
      </c>
      <c r="K35" s="199">
        <f t="shared" si="6"/>
        <v>0.484375</v>
      </c>
      <c r="L35" s="18"/>
      <c r="M35" s="3"/>
    </row>
    <row r="36" spans="1:13" ht="12" customHeight="1" hidden="1">
      <c r="A36" s="195"/>
      <c r="B36" s="231">
        <f t="shared" si="0"/>
        <v>86</v>
      </c>
      <c r="C36" s="231">
        <f t="shared" si="1"/>
        <v>103.5</v>
      </c>
      <c r="D36" s="178"/>
      <c r="E36" s="205"/>
      <c r="F36" s="177"/>
      <c r="G36" s="33">
        <f t="shared" si="2"/>
        <v>0.39453125</v>
      </c>
      <c r="H36" s="33">
        <f t="shared" si="3"/>
        <v>0.4125</v>
      </c>
      <c r="I36" s="33">
        <f t="shared" si="4"/>
        <v>0.43303571428571425</v>
      </c>
      <c r="J36" s="33">
        <f t="shared" si="5"/>
        <v>0.4567307692307692</v>
      </c>
      <c r="K36" s="199">
        <f t="shared" si="6"/>
        <v>0.484375</v>
      </c>
      <c r="L36" s="18"/>
      <c r="M36" s="3"/>
    </row>
    <row r="37" spans="1:13" ht="12" customHeight="1" hidden="1">
      <c r="A37" s="195"/>
      <c r="B37" s="231">
        <f t="shared" si="0"/>
        <v>86</v>
      </c>
      <c r="C37" s="231">
        <f t="shared" si="1"/>
        <v>103.5</v>
      </c>
      <c r="D37" s="38"/>
      <c r="E37" s="208"/>
      <c r="F37" s="177"/>
      <c r="G37" s="33">
        <f t="shared" si="2"/>
        <v>0.39453125</v>
      </c>
      <c r="H37" s="33">
        <f t="shared" si="3"/>
        <v>0.4125</v>
      </c>
      <c r="I37" s="33">
        <f t="shared" si="4"/>
        <v>0.43303571428571425</v>
      </c>
      <c r="J37" s="33">
        <f t="shared" si="5"/>
        <v>0.4567307692307692</v>
      </c>
      <c r="K37" s="199">
        <f t="shared" si="6"/>
        <v>0.484375</v>
      </c>
      <c r="L37" s="18"/>
      <c r="M37" s="3"/>
    </row>
    <row r="38" spans="1:13" ht="12" customHeight="1" hidden="1">
      <c r="A38" s="195"/>
      <c r="B38" s="231">
        <f t="shared" si="0"/>
        <v>86</v>
      </c>
      <c r="C38" s="231">
        <f t="shared" si="1"/>
        <v>103.5</v>
      </c>
      <c r="D38" s="171"/>
      <c r="E38" s="208"/>
      <c r="F38" s="177"/>
      <c r="G38" s="33">
        <f t="shared" si="2"/>
        <v>0.39453125</v>
      </c>
      <c r="H38" s="33">
        <f t="shared" si="3"/>
        <v>0.4125</v>
      </c>
      <c r="I38" s="33">
        <f t="shared" si="4"/>
        <v>0.43303571428571425</v>
      </c>
      <c r="J38" s="33">
        <f t="shared" si="5"/>
        <v>0.4567307692307692</v>
      </c>
      <c r="K38" s="199">
        <f t="shared" si="6"/>
        <v>0.484375</v>
      </c>
      <c r="L38" s="18"/>
      <c r="M38" s="3"/>
    </row>
    <row r="39" spans="1:13" ht="12" customHeight="1" hidden="1">
      <c r="A39" s="195"/>
      <c r="B39" s="231">
        <f t="shared" si="0"/>
        <v>86</v>
      </c>
      <c r="C39" s="231">
        <f t="shared" si="1"/>
        <v>103.5</v>
      </c>
      <c r="D39" s="171"/>
      <c r="E39" s="205"/>
      <c r="F39" s="177"/>
      <c r="G39" s="33">
        <f t="shared" si="2"/>
        <v>0.39453125</v>
      </c>
      <c r="H39" s="33">
        <f t="shared" si="3"/>
        <v>0.4125</v>
      </c>
      <c r="I39" s="33">
        <f t="shared" si="4"/>
        <v>0.43303571428571425</v>
      </c>
      <c r="J39" s="33">
        <f t="shared" si="5"/>
        <v>0.4567307692307692</v>
      </c>
      <c r="K39" s="199">
        <f t="shared" si="6"/>
        <v>0.484375</v>
      </c>
      <c r="L39" s="18"/>
      <c r="M39" s="3"/>
    </row>
    <row r="40" spans="1:13" ht="12" customHeight="1" hidden="1">
      <c r="A40" s="195"/>
      <c r="B40" s="231">
        <f>B39-A40</f>
        <v>86</v>
      </c>
      <c r="C40" s="231">
        <f>C39+A40</f>
        <v>103.5</v>
      </c>
      <c r="D40" s="171"/>
      <c r="E40" s="209"/>
      <c r="F40" s="177"/>
      <c r="G40" s="33">
        <f t="shared" si="2"/>
        <v>0.39453125</v>
      </c>
      <c r="H40" s="33">
        <f t="shared" si="3"/>
        <v>0.4125</v>
      </c>
      <c r="I40" s="33">
        <f t="shared" si="4"/>
        <v>0.43303571428571425</v>
      </c>
      <c r="J40" s="33">
        <f t="shared" si="5"/>
        <v>0.4567307692307692</v>
      </c>
      <c r="K40" s="199">
        <f t="shared" si="6"/>
        <v>0.484375</v>
      </c>
      <c r="L40" s="18"/>
      <c r="M40" s="3"/>
    </row>
    <row r="41" spans="1:13" ht="12" customHeight="1" hidden="1">
      <c r="A41" s="189"/>
      <c r="B41" s="231">
        <f t="shared" si="0"/>
        <v>86</v>
      </c>
      <c r="C41" s="231">
        <f t="shared" si="1"/>
        <v>103.5</v>
      </c>
      <c r="D41" s="155"/>
      <c r="E41" s="210"/>
      <c r="F41" s="158"/>
      <c r="G41" s="33">
        <f t="shared" si="2"/>
        <v>0.39453125</v>
      </c>
      <c r="H41" s="33">
        <f t="shared" si="3"/>
        <v>0.4125</v>
      </c>
      <c r="I41" s="33">
        <f t="shared" si="4"/>
        <v>0.43303571428571425</v>
      </c>
      <c r="J41" s="33">
        <f t="shared" si="5"/>
        <v>0.4567307692307692</v>
      </c>
      <c r="K41" s="199">
        <f t="shared" si="6"/>
        <v>0.484375</v>
      </c>
      <c r="L41" s="18"/>
      <c r="M41" s="3"/>
    </row>
    <row r="42" spans="1:13" ht="12" customHeight="1" hidden="1">
      <c r="A42" s="189"/>
      <c r="B42" s="231">
        <f t="shared" si="0"/>
        <v>86</v>
      </c>
      <c r="C42" s="231">
        <f t="shared" si="1"/>
        <v>103.5</v>
      </c>
      <c r="D42" s="155"/>
      <c r="E42" s="210"/>
      <c r="F42" s="158"/>
      <c r="G42" s="33">
        <f t="shared" si="2"/>
        <v>0.39453125</v>
      </c>
      <c r="H42" s="33">
        <f t="shared" si="3"/>
        <v>0.4125</v>
      </c>
      <c r="I42" s="33">
        <f t="shared" si="4"/>
        <v>0.43303571428571425</v>
      </c>
      <c r="J42" s="33">
        <f t="shared" si="5"/>
        <v>0.4567307692307692</v>
      </c>
      <c r="K42" s="199">
        <f t="shared" si="6"/>
        <v>0.484375</v>
      </c>
      <c r="L42" s="18"/>
      <c r="M42" s="3"/>
    </row>
    <row r="43" spans="1:13" ht="12" customHeight="1" hidden="1">
      <c r="A43" s="189"/>
      <c r="B43" s="231">
        <f t="shared" si="0"/>
        <v>86</v>
      </c>
      <c r="C43" s="231">
        <f t="shared" si="1"/>
        <v>103.5</v>
      </c>
      <c r="D43" s="155"/>
      <c r="E43" s="210"/>
      <c r="F43" s="158"/>
      <c r="G43" s="33">
        <f t="shared" si="2"/>
        <v>0.39453125</v>
      </c>
      <c r="H43" s="33">
        <f t="shared" si="3"/>
        <v>0.4125</v>
      </c>
      <c r="I43" s="33">
        <f t="shared" si="4"/>
        <v>0.43303571428571425</v>
      </c>
      <c r="J43" s="33">
        <f t="shared" si="5"/>
        <v>0.4567307692307692</v>
      </c>
      <c r="K43" s="199">
        <f t="shared" si="6"/>
        <v>0.484375</v>
      </c>
      <c r="L43" s="18"/>
      <c r="M43" s="3"/>
    </row>
    <row r="44" spans="1:13" ht="12" customHeight="1" hidden="1">
      <c r="A44" s="189"/>
      <c r="B44" s="231">
        <f t="shared" si="0"/>
        <v>86</v>
      </c>
      <c r="C44" s="231">
        <f t="shared" si="1"/>
        <v>103.5</v>
      </c>
      <c r="D44" s="155"/>
      <c r="E44" s="210"/>
      <c r="F44" s="158"/>
      <c r="G44" s="33">
        <f t="shared" si="2"/>
        <v>0.39453125</v>
      </c>
      <c r="H44" s="33">
        <f t="shared" si="3"/>
        <v>0.4125</v>
      </c>
      <c r="I44" s="33">
        <f t="shared" si="4"/>
        <v>0.43303571428571425</v>
      </c>
      <c r="J44" s="33">
        <f t="shared" si="5"/>
        <v>0.4567307692307692</v>
      </c>
      <c r="K44" s="199">
        <f t="shared" si="6"/>
        <v>0.484375</v>
      </c>
      <c r="L44" s="18"/>
      <c r="M44" s="3"/>
    </row>
    <row r="45" spans="1:13" ht="12" customHeight="1" hidden="1">
      <c r="A45" s="189"/>
      <c r="B45" s="231">
        <f t="shared" si="0"/>
        <v>86</v>
      </c>
      <c r="C45" s="231">
        <f t="shared" si="1"/>
        <v>103.5</v>
      </c>
      <c r="D45" s="155"/>
      <c r="E45" s="210"/>
      <c r="F45" s="158"/>
      <c r="G45" s="33">
        <f t="shared" si="2"/>
        <v>0.39453125</v>
      </c>
      <c r="H45" s="33">
        <f t="shared" si="3"/>
        <v>0.4125</v>
      </c>
      <c r="I45" s="33">
        <f t="shared" si="4"/>
        <v>0.43303571428571425</v>
      </c>
      <c r="J45" s="33">
        <f t="shared" si="5"/>
        <v>0.4567307692307692</v>
      </c>
      <c r="K45" s="199">
        <f t="shared" si="6"/>
        <v>0.484375</v>
      </c>
      <c r="L45" s="18"/>
      <c r="M45" s="3"/>
    </row>
    <row r="46" spans="1:13" ht="12" customHeight="1" hidden="1">
      <c r="A46" s="189"/>
      <c r="B46" s="231">
        <f t="shared" si="0"/>
        <v>86</v>
      </c>
      <c r="C46" s="231">
        <f t="shared" si="1"/>
        <v>103.5</v>
      </c>
      <c r="D46" s="155"/>
      <c r="E46" s="210"/>
      <c r="F46" s="158"/>
      <c r="G46" s="33">
        <f t="shared" si="2"/>
        <v>0.39453125</v>
      </c>
      <c r="H46" s="33">
        <f t="shared" si="3"/>
        <v>0.4125</v>
      </c>
      <c r="I46" s="33">
        <f t="shared" si="4"/>
        <v>0.43303571428571425</v>
      </c>
      <c r="J46" s="33">
        <f t="shared" si="5"/>
        <v>0.4567307692307692</v>
      </c>
      <c r="K46" s="199">
        <f t="shared" si="6"/>
        <v>0.484375</v>
      </c>
      <c r="L46" s="18"/>
      <c r="M46" s="3"/>
    </row>
    <row r="47" spans="1:13" ht="12" customHeight="1" hidden="1">
      <c r="A47" s="189"/>
      <c r="B47" s="231">
        <f t="shared" si="0"/>
        <v>86</v>
      </c>
      <c r="C47" s="231">
        <f t="shared" si="1"/>
        <v>103.5</v>
      </c>
      <c r="D47" s="155"/>
      <c r="E47" s="210"/>
      <c r="F47" s="158"/>
      <c r="G47" s="33">
        <f t="shared" si="2"/>
        <v>0.39453125</v>
      </c>
      <c r="H47" s="33">
        <f t="shared" si="3"/>
        <v>0.4125</v>
      </c>
      <c r="I47" s="33">
        <f t="shared" si="4"/>
        <v>0.43303571428571425</v>
      </c>
      <c r="J47" s="33">
        <f t="shared" si="5"/>
        <v>0.4567307692307692</v>
      </c>
      <c r="K47" s="199">
        <f t="shared" si="6"/>
        <v>0.484375</v>
      </c>
      <c r="L47" s="18"/>
      <c r="M47" s="3"/>
    </row>
    <row r="48" spans="1:13" ht="12" customHeight="1" hidden="1">
      <c r="A48" s="189"/>
      <c r="B48" s="231">
        <f t="shared" si="0"/>
        <v>86</v>
      </c>
      <c r="C48" s="231">
        <f t="shared" si="1"/>
        <v>103.5</v>
      </c>
      <c r="D48" s="313"/>
      <c r="E48" s="210"/>
      <c r="F48" s="158"/>
      <c r="G48" s="33">
        <f t="shared" si="2"/>
        <v>0.39453125</v>
      </c>
      <c r="H48" s="33">
        <f t="shared" si="3"/>
        <v>0.4125</v>
      </c>
      <c r="I48" s="33">
        <f t="shared" si="4"/>
        <v>0.43303571428571425</v>
      </c>
      <c r="J48" s="33">
        <f t="shared" si="5"/>
        <v>0.4567307692307692</v>
      </c>
      <c r="K48" s="199">
        <f t="shared" si="6"/>
        <v>0.484375</v>
      </c>
      <c r="L48" s="18"/>
      <c r="M48" s="3"/>
    </row>
    <row r="49" spans="1:13" ht="12" customHeight="1">
      <c r="A49" s="217">
        <v>3.5</v>
      </c>
      <c r="B49" s="231">
        <f t="shared" si="0"/>
        <v>82.5</v>
      </c>
      <c r="C49" s="231">
        <f t="shared" si="1"/>
        <v>107</v>
      </c>
      <c r="D49" s="310" t="s">
        <v>750</v>
      </c>
      <c r="E49" s="248" t="s">
        <v>751</v>
      </c>
      <c r="F49" s="219">
        <v>163</v>
      </c>
      <c r="G49" s="33">
        <f t="shared" si="2"/>
        <v>0.4036458333333333</v>
      </c>
      <c r="H49" s="33">
        <f t="shared" si="3"/>
        <v>0.42222222222222217</v>
      </c>
      <c r="I49" s="33">
        <f t="shared" si="4"/>
        <v>0.44345238095238093</v>
      </c>
      <c r="J49" s="33">
        <f t="shared" si="5"/>
        <v>0.46794871794871795</v>
      </c>
      <c r="K49" s="199">
        <f t="shared" si="6"/>
        <v>0.49652777777777773</v>
      </c>
      <c r="L49" s="18"/>
      <c r="M49" s="3"/>
    </row>
    <row r="50" spans="1:13" ht="12" customHeight="1">
      <c r="A50" s="190"/>
      <c r="B50" s="28"/>
      <c r="C50" s="28"/>
      <c r="D50" s="156" t="s">
        <v>19</v>
      </c>
      <c r="E50" s="208"/>
      <c r="F50" s="159"/>
      <c r="G50" s="33"/>
      <c r="H50" s="33"/>
      <c r="I50" s="33"/>
      <c r="J50" s="33"/>
      <c r="K50" s="199"/>
      <c r="L50" s="18"/>
      <c r="M50" s="3"/>
    </row>
    <row r="51" spans="1:13" ht="12" customHeight="1">
      <c r="A51" s="221">
        <v>0</v>
      </c>
      <c r="B51" s="302">
        <f>B49</f>
        <v>82.5</v>
      </c>
      <c r="C51" s="302">
        <f>C49</f>
        <v>107</v>
      </c>
      <c r="D51" s="310" t="s">
        <v>750</v>
      </c>
      <c r="E51" s="248" t="s">
        <v>378</v>
      </c>
      <c r="F51" s="219"/>
      <c r="G51" s="31">
        <f>$L$6</f>
        <v>0.4583333333333333</v>
      </c>
      <c r="H51" s="31">
        <f>$L$6</f>
        <v>0.4583333333333333</v>
      </c>
      <c r="I51" s="31">
        <f>$L$6</f>
        <v>0.4583333333333333</v>
      </c>
      <c r="J51" s="31">
        <f>$M$6</f>
        <v>0.4583333333333333</v>
      </c>
      <c r="K51" s="198">
        <f>$M$6</f>
        <v>0.4583333333333333</v>
      </c>
      <c r="L51" s="35">
        <f>A51</f>
        <v>0</v>
      </c>
      <c r="M51" s="3"/>
    </row>
    <row r="52" spans="1:13" ht="12" customHeight="1">
      <c r="A52" s="221">
        <v>2.5</v>
      </c>
      <c r="B52" s="231">
        <f>B51-A52</f>
        <v>80</v>
      </c>
      <c r="C52" s="231">
        <f>C51+A52</f>
        <v>109.5</v>
      </c>
      <c r="D52" s="311" t="s">
        <v>816</v>
      </c>
      <c r="E52" s="248" t="s">
        <v>378</v>
      </c>
      <c r="F52" s="219"/>
      <c r="G52" s="33">
        <f>SUM($H$51+$O$3*L52)</f>
        <v>0.46484375</v>
      </c>
      <c r="H52" s="33">
        <f>SUM($H$51+$P$3*L52)</f>
        <v>0.46527777777777773</v>
      </c>
      <c r="I52" s="33">
        <f>SUM($I$51+$Q$3*L52)</f>
        <v>0.4657738095238095</v>
      </c>
      <c r="J52" s="33">
        <f>SUM($J$51+$R$3*L52)</f>
        <v>0.46634615384615385</v>
      </c>
      <c r="K52" s="199">
        <f>SUM($K$51+$S$3*L52)</f>
        <v>0.4670138888888889</v>
      </c>
      <c r="L52" s="35">
        <f>L51+A52</f>
        <v>2.5</v>
      </c>
      <c r="M52" s="3"/>
    </row>
    <row r="53" spans="1:13" ht="12" customHeight="1">
      <c r="A53" s="221">
        <v>0.5</v>
      </c>
      <c r="B53" s="231">
        <f aca="true" t="shared" si="7" ref="B53:B80">B52-A53</f>
        <v>79.5</v>
      </c>
      <c r="C53" s="231">
        <f aca="true" t="shared" si="8" ref="C53:C80">C52+A53</f>
        <v>110</v>
      </c>
      <c r="D53" s="312" t="s">
        <v>752</v>
      </c>
      <c r="E53" s="248" t="s">
        <v>378</v>
      </c>
      <c r="F53" s="219"/>
      <c r="G53" s="33">
        <f aca="true" t="shared" si="9" ref="G53:G80">SUM($H$51+$O$3*L53)</f>
        <v>0.4661458333333333</v>
      </c>
      <c r="H53" s="33">
        <f aca="true" t="shared" si="10" ref="H53:H80">SUM($H$51+$P$3*L53)</f>
        <v>0.4666666666666667</v>
      </c>
      <c r="I53" s="33">
        <f aca="true" t="shared" si="11" ref="I53:I80">SUM($I$51+$Q$3*L53)</f>
        <v>0.46726190476190477</v>
      </c>
      <c r="J53" s="33">
        <f aca="true" t="shared" si="12" ref="J53:J80">SUM($J$51+$R$3*L53)</f>
        <v>0.46794871794871795</v>
      </c>
      <c r="K53" s="199">
        <f aca="true" t="shared" si="13" ref="K53:K80">SUM($K$51+$S$3*L53)</f>
        <v>0.46875</v>
      </c>
      <c r="L53" s="35">
        <f aca="true" t="shared" si="14" ref="L53:L80">L52+A53</f>
        <v>3</v>
      </c>
      <c r="M53" s="3"/>
    </row>
    <row r="54" spans="1:13" ht="12" customHeight="1">
      <c r="A54" s="221">
        <v>3.5</v>
      </c>
      <c r="B54" s="231">
        <f t="shared" si="7"/>
        <v>76</v>
      </c>
      <c r="C54" s="231">
        <f t="shared" si="8"/>
        <v>113.5</v>
      </c>
      <c r="D54" s="311" t="s">
        <v>753</v>
      </c>
      <c r="E54" s="248" t="s">
        <v>167</v>
      </c>
      <c r="F54" s="219"/>
      <c r="G54" s="33">
        <f t="shared" si="9"/>
        <v>0.47526041666666663</v>
      </c>
      <c r="H54" s="33">
        <f t="shared" si="10"/>
        <v>0.47638888888888886</v>
      </c>
      <c r="I54" s="33">
        <f t="shared" si="11"/>
        <v>0.4776785714285714</v>
      </c>
      <c r="J54" s="33">
        <f t="shared" si="12"/>
        <v>0.47916666666666663</v>
      </c>
      <c r="K54" s="199">
        <f t="shared" si="13"/>
        <v>0.48090277777777773</v>
      </c>
      <c r="L54" s="35">
        <f t="shared" si="14"/>
        <v>6.5</v>
      </c>
      <c r="M54" s="3"/>
    </row>
    <row r="55" spans="1:13" ht="12" customHeight="1">
      <c r="A55" s="221">
        <v>0.5</v>
      </c>
      <c r="B55" s="231">
        <f t="shared" si="7"/>
        <v>75.5</v>
      </c>
      <c r="C55" s="231">
        <f t="shared" si="8"/>
        <v>114</v>
      </c>
      <c r="D55" s="309" t="s">
        <v>100</v>
      </c>
      <c r="E55" s="248" t="s">
        <v>817</v>
      </c>
      <c r="F55" s="219"/>
      <c r="G55" s="33">
        <f t="shared" si="9"/>
        <v>0.4765625</v>
      </c>
      <c r="H55" s="33">
        <f t="shared" si="10"/>
        <v>0.47777777777777775</v>
      </c>
      <c r="I55" s="33">
        <f t="shared" si="11"/>
        <v>0.47916666666666663</v>
      </c>
      <c r="J55" s="33">
        <f t="shared" si="12"/>
        <v>0.4807692307692307</v>
      </c>
      <c r="K55" s="199">
        <f t="shared" si="13"/>
        <v>0.48263888888888884</v>
      </c>
      <c r="L55" s="35">
        <f t="shared" si="14"/>
        <v>7</v>
      </c>
      <c r="M55" s="3"/>
    </row>
    <row r="56" spans="1:13" ht="12" customHeight="1">
      <c r="A56" s="221">
        <v>3.5</v>
      </c>
      <c r="B56" s="231">
        <f t="shared" si="7"/>
        <v>72</v>
      </c>
      <c r="C56" s="231">
        <f t="shared" si="8"/>
        <v>117.5</v>
      </c>
      <c r="D56" s="311" t="s">
        <v>754</v>
      </c>
      <c r="E56" s="248" t="s">
        <v>78</v>
      </c>
      <c r="F56" s="219"/>
      <c r="G56" s="33">
        <f t="shared" si="9"/>
        <v>0.4856770833333333</v>
      </c>
      <c r="H56" s="33">
        <f t="shared" si="10"/>
        <v>0.4875</v>
      </c>
      <c r="I56" s="33">
        <f t="shared" si="11"/>
        <v>0.4895833333333333</v>
      </c>
      <c r="J56" s="33">
        <f t="shared" si="12"/>
        <v>0.49198717948717946</v>
      </c>
      <c r="K56" s="199">
        <f t="shared" si="13"/>
        <v>0.49479166666666663</v>
      </c>
      <c r="L56" s="35">
        <f t="shared" si="14"/>
        <v>10.5</v>
      </c>
      <c r="M56" s="3"/>
    </row>
    <row r="57" spans="1:13" ht="12" customHeight="1">
      <c r="A57" s="221">
        <v>7</v>
      </c>
      <c r="B57" s="231">
        <f t="shared" si="7"/>
        <v>65</v>
      </c>
      <c r="C57" s="231">
        <f t="shared" si="8"/>
        <v>124.5</v>
      </c>
      <c r="D57" s="311" t="s">
        <v>818</v>
      </c>
      <c r="E57" s="248" t="s">
        <v>305</v>
      </c>
      <c r="F57" s="219">
        <v>86</v>
      </c>
      <c r="G57" s="33">
        <f t="shared" si="9"/>
        <v>0.50390625</v>
      </c>
      <c r="H57" s="33">
        <f t="shared" si="10"/>
        <v>0.5069444444444444</v>
      </c>
      <c r="I57" s="33">
        <f t="shared" si="11"/>
        <v>0.5104166666666666</v>
      </c>
      <c r="J57" s="33">
        <f t="shared" si="12"/>
        <v>0.5144230769230769</v>
      </c>
      <c r="K57" s="199">
        <f t="shared" si="13"/>
        <v>0.5190972222222222</v>
      </c>
      <c r="L57" s="35">
        <f t="shared" si="14"/>
        <v>17.5</v>
      </c>
      <c r="M57" s="3"/>
    </row>
    <row r="58" spans="1:13" ht="12" customHeight="1">
      <c r="A58" s="221">
        <v>5</v>
      </c>
      <c r="B58" s="231">
        <f t="shared" si="7"/>
        <v>60</v>
      </c>
      <c r="C58" s="231">
        <f t="shared" si="8"/>
        <v>129.5</v>
      </c>
      <c r="D58" s="311" t="s">
        <v>819</v>
      </c>
      <c r="E58" s="248" t="s">
        <v>305</v>
      </c>
      <c r="F58" s="219"/>
      <c r="G58" s="33">
        <f t="shared" si="9"/>
        <v>0.5169270833333333</v>
      </c>
      <c r="H58" s="33">
        <f t="shared" si="10"/>
        <v>0.5208333333333333</v>
      </c>
      <c r="I58" s="33">
        <f t="shared" si="11"/>
        <v>0.5252976190476191</v>
      </c>
      <c r="J58" s="33">
        <f t="shared" si="12"/>
        <v>0.530448717948718</v>
      </c>
      <c r="K58" s="199">
        <f t="shared" si="13"/>
        <v>0.5364583333333333</v>
      </c>
      <c r="L58" s="35">
        <f t="shared" si="14"/>
        <v>22.5</v>
      </c>
      <c r="M58" s="3"/>
    </row>
    <row r="59" spans="1:15" ht="12" customHeight="1">
      <c r="A59" s="301">
        <v>0.5</v>
      </c>
      <c r="B59" s="231">
        <f t="shared" si="7"/>
        <v>59.5</v>
      </c>
      <c r="C59" s="231">
        <f t="shared" si="8"/>
        <v>130</v>
      </c>
      <c r="D59" s="311" t="s">
        <v>820</v>
      </c>
      <c r="E59" s="248" t="s">
        <v>305</v>
      </c>
      <c r="F59" s="219"/>
      <c r="G59" s="33">
        <f t="shared" si="9"/>
        <v>0.5182291666666666</v>
      </c>
      <c r="H59" s="33">
        <f t="shared" si="10"/>
        <v>0.5222222222222221</v>
      </c>
      <c r="I59" s="33">
        <f t="shared" si="11"/>
        <v>0.5267857142857143</v>
      </c>
      <c r="J59" s="33">
        <f t="shared" si="12"/>
        <v>0.532051282051282</v>
      </c>
      <c r="K59" s="199">
        <f t="shared" si="13"/>
        <v>0.5381944444444444</v>
      </c>
      <c r="L59" s="35">
        <f t="shared" si="14"/>
        <v>23</v>
      </c>
      <c r="M59" s="35"/>
      <c r="N59" s="35"/>
      <c r="O59" s="35"/>
    </row>
    <row r="60" spans="1:15" ht="12" customHeight="1">
      <c r="A60" s="221">
        <v>2</v>
      </c>
      <c r="B60" s="231">
        <f t="shared" si="7"/>
        <v>57.5</v>
      </c>
      <c r="C60" s="231">
        <f t="shared" si="8"/>
        <v>132</v>
      </c>
      <c r="D60" s="311" t="s">
        <v>755</v>
      </c>
      <c r="E60" s="248" t="s">
        <v>305</v>
      </c>
      <c r="F60" s="219">
        <v>112</v>
      </c>
      <c r="G60" s="33">
        <f t="shared" si="9"/>
        <v>0.5234375</v>
      </c>
      <c r="H60" s="33">
        <f t="shared" si="10"/>
        <v>0.5277777777777778</v>
      </c>
      <c r="I60" s="33">
        <f t="shared" si="11"/>
        <v>0.5327380952380952</v>
      </c>
      <c r="J60" s="33">
        <f t="shared" si="12"/>
        <v>0.5384615384615384</v>
      </c>
      <c r="K60" s="199">
        <f t="shared" si="13"/>
        <v>0.5451388888888888</v>
      </c>
      <c r="L60" s="35">
        <f t="shared" si="14"/>
        <v>25</v>
      </c>
      <c r="M60" s="35"/>
      <c r="N60" s="35"/>
      <c r="O60" s="35"/>
    </row>
    <row r="61" spans="1:15" ht="12" customHeight="1">
      <c r="A61" s="221">
        <v>2</v>
      </c>
      <c r="B61" s="231">
        <f t="shared" si="7"/>
        <v>55.5</v>
      </c>
      <c r="C61" s="231">
        <f t="shared" si="8"/>
        <v>134</v>
      </c>
      <c r="D61" s="311" t="s">
        <v>821</v>
      </c>
      <c r="E61" s="248" t="s">
        <v>305</v>
      </c>
      <c r="F61" s="219">
        <v>51</v>
      </c>
      <c r="G61" s="33">
        <f t="shared" si="9"/>
        <v>0.5286458333333333</v>
      </c>
      <c r="H61" s="33">
        <f t="shared" si="10"/>
        <v>0.5333333333333333</v>
      </c>
      <c r="I61" s="33">
        <f t="shared" si="11"/>
        <v>0.5386904761904762</v>
      </c>
      <c r="J61" s="33">
        <f t="shared" si="12"/>
        <v>0.5448717948717948</v>
      </c>
      <c r="K61" s="199">
        <f t="shared" si="13"/>
        <v>0.5520833333333333</v>
      </c>
      <c r="L61" s="35">
        <f t="shared" si="14"/>
        <v>27</v>
      </c>
      <c r="M61" s="35"/>
      <c r="N61" s="35"/>
      <c r="O61" s="35"/>
    </row>
    <row r="62" spans="1:15" ht="12" customHeight="1">
      <c r="A62" s="221">
        <v>5</v>
      </c>
      <c r="B62" s="231">
        <f t="shared" si="7"/>
        <v>50.5</v>
      </c>
      <c r="C62" s="231">
        <f t="shared" si="8"/>
        <v>139</v>
      </c>
      <c r="D62" s="311" t="s">
        <v>822</v>
      </c>
      <c r="E62" s="248" t="s">
        <v>305</v>
      </c>
      <c r="F62" s="219"/>
      <c r="G62" s="33">
        <f t="shared" si="9"/>
        <v>0.5416666666666666</v>
      </c>
      <c r="H62" s="33">
        <f t="shared" si="10"/>
        <v>0.5472222222222222</v>
      </c>
      <c r="I62" s="33">
        <f t="shared" si="11"/>
        <v>0.5535714285714286</v>
      </c>
      <c r="J62" s="33">
        <f t="shared" si="12"/>
        <v>0.5608974358974359</v>
      </c>
      <c r="K62" s="199">
        <f t="shared" si="13"/>
        <v>0.5694444444444444</v>
      </c>
      <c r="L62" s="35">
        <f t="shared" si="14"/>
        <v>32</v>
      </c>
      <c r="M62" s="35"/>
      <c r="N62" s="35"/>
      <c r="O62" s="35"/>
    </row>
    <row r="63" spans="1:15" ht="12" customHeight="1">
      <c r="A63" s="221">
        <v>2.5</v>
      </c>
      <c r="B63" s="231">
        <f t="shared" si="7"/>
        <v>48</v>
      </c>
      <c r="C63" s="231">
        <f t="shared" si="8"/>
        <v>141.5</v>
      </c>
      <c r="D63" s="311" t="s">
        <v>756</v>
      </c>
      <c r="E63" s="248" t="s">
        <v>450</v>
      </c>
      <c r="F63" s="219"/>
      <c r="G63" s="33">
        <f t="shared" si="9"/>
        <v>0.5481770833333333</v>
      </c>
      <c r="H63" s="33">
        <f t="shared" si="10"/>
        <v>0.5541666666666667</v>
      </c>
      <c r="I63" s="33">
        <f t="shared" si="11"/>
        <v>0.5610119047619048</v>
      </c>
      <c r="J63" s="33">
        <f t="shared" si="12"/>
        <v>0.5689102564102564</v>
      </c>
      <c r="K63" s="199">
        <f t="shared" si="13"/>
        <v>0.578125</v>
      </c>
      <c r="L63" s="35">
        <f t="shared" si="14"/>
        <v>34.5</v>
      </c>
      <c r="M63" s="35"/>
      <c r="N63" s="35"/>
      <c r="O63" s="35"/>
    </row>
    <row r="64" spans="1:15" ht="12" customHeight="1">
      <c r="A64" s="221">
        <v>1</v>
      </c>
      <c r="B64" s="231">
        <f t="shared" si="7"/>
        <v>47</v>
      </c>
      <c r="C64" s="231">
        <f t="shared" si="8"/>
        <v>142.5</v>
      </c>
      <c r="D64" s="311" t="s">
        <v>757</v>
      </c>
      <c r="E64" s="248" t="s">
        <v>450</v>
      </c>
      <c r="F64" s="219"/>
      <c r="G64" s="33">
        <f t="shared" si="9"/>
        <v>0.55078125</v>
      </c>
      <c r="H64" s="33">
        <f t="shared" si="10"/>
        <v>0.5569444444444445</v>
      </c>
      <c r="I64" s="33">
        <f t="shared" si="11"/>
        <v>0.5639880952380952</v>
      </c>
      <c r="J64" s="33">
        <f t="shared" si="12"/>
        <v>0.5721153846153846</v>
      </c>
      <c r="K64" s="199">
        <f t="shared" si="13"/>
        <v>0.5815972222222222</v>
      </c>
      <c r="L64" s="35">
        <f t="shared" si="14"/>
        <v>35.5</v>
      </c>
      <c r="M64" s="35"/>
      <c r="N64" s="35"/>
      <c r="O64" s="35"/>
    </row>
    <row r="65" spans="1:15" ht="12" customHeight="1">
      <c r="A65" s="221">
        <v>2.5</v>
      </c>
      <c r="B65" s="231">
        <f t="shared" si="7"/>
        <v>44.5</v>
      </c>
      <c r="C65" s="231">
        <f t="shared" si="8"/>
        <v>145</v>
      </c>
      <c r="D65" s="312" t="s">
        <v>758</v>
      </c>
      <c r="E65" s="248" t="s">
        <v>450</v>
      </c>
      <c r="F65" s="219"/>
      <c r="G65" s="33">
        <f t="shared" si="9"/>
        <v>0.5572916666666666</v>
      </c>
      <c r="H65" s="33">
        <f t="shared" si="10"/>
        <v>0.5638888888888889</v>
      </c>
      <c r="I65" s="33">
        <f t="shared" si="11"/>
        <v>0.5714285714285714</v>
      </c>
      <c r="J65" s="33">
        <f t="shared" si="12"/>
        <v>0.5801282051282051</v>
      </c>
      <c r="K65" s="199">
        <f t="shared" si="13"/>
        <v>0.5902777777777778</v>
      </c>
      <c r="L65" s="35">
        <f t="shared" si="14"/>
        <v>38</v>
      </c>
      <c r="M65" s="35"/>
      <c r="N65" s="35"/>
      <c r="O65" s="35"/>
    </row>
    <row r="66" spans="1:15" ht="12" customHeight="1">
      <c r="A66" s="221">
        <v>3</v>
      </c>
      <c r="B66" s="231">
        <f t="shared" si="7"/>
        <v>41.5</v>
      </c>
      <c r="C66" s="231">
        <f t="shared" si="8"/>
        <v>148</v>
      </c>
      <c r="D66" s="311" t="s">
        <v>823</v>
      </c>
      <c r="E66" s="248" t="s">
        <v>759</v>
      </c>
      <c r="F66" s="219">
        <v>70</v>
      </c>
      <c r="G66" s="33">
        <f t="shared" si="9"/>
        <v>0.5651041666666666</v>
      </c>
      <c r="H66" s="33">
        <f t="shared" si="10"/>
        <v>0.5722222222222222</v>
      </c>
      <c r="I66" s="33">
        <f t="shared" si="11"/>
        <v>0.5803571428571428</v>
      </c>
      <c r="J66" s="33">
        <f t="shared" si="12"/>
        <v>0.5897435897435898</v>
      </c>
      <c r="K66" s="199">
        <f t="shared" si="13"/>
        <v>0.6006944444444444</v>
      </c>
      <c r="L66" s="35">
        <f t="shared" si="14"/>
        <v>41</v>
      </c>
      <c r="M66" s="35"/>
      <c r="N66" s="35"/>
      <c r="O66" s="35"/>
    </row>
    <row r="67" spans="1:15" ht="12" customHeight="1">
      <c r="A67" s="221">
        <v>3</v>
      </c>
      <c r="B67" s="231">
        <f t="shared" si="7"/>
        <v>38.5</v>
      </c>
      <c r="C67" s="231">
        <f t="shared" si="8"/>
        <v>151</v>
      </c>
      <c r="D67" s="314" t="s">
        <v>824</v>
      </c>
      <c r="E67" s="248" t="s">
        <v>76</v>
      </c>
      <c r="F67" s="219"/>
      <c r="G67" s="33">
        <f t="shared" si="9"/>
        <v>0.5729166666666666</v>
      </c>
      <c r="H67" s="33">
        <f t="shared" si="10"/>
        <v>0.5805555555555555</v>
      </c>
      <c r="I67" s="33">
        <f t="shared" si="11"/>
        <v>0.5892857142857142</v>
      </c>
      <c r="J67" s="33">
        <f t="shared" si="12"/>
        <v>0.5993589743589743</v>
      </c>
      <c r="K67" s="199">
        <f t="shared" si="13"/>
        <v>0.611111111111111</v>
      </c>
      <c r="L67" s="35">
        <f t="shared" si="14"/>
        <v>44</v>
      </c>
      <c r="M67" s="35"/>
      <c r="N67" s="35"/>
      <c r="O67" s="35"/>
    </row>
    <row r="68" spans="1:15" ht="12" customHeight="1">
      <c r="A68" s="221">
        <v>2.5</v>
      </c>
      <c r="B68" s="231">
        <f t="shared" si="7"/>
        <v>36</v>
      </c>
      <c r="C68" s="231">
        <f t="shared" si="8"/>
        <v>153.5</v>
      </c>
      <c r="D68" s="309" t="s">
        <v>88</v>
      </c>
      <c r="E68" s="248" t="s">
        <v>761</v>
      </c>
      <c r="F68" s="218"/>
      <c r="G68" s="33">
        <f t="shared" si="9"/>
        <v>0.5794270833333333</v>
      </c>
      <c r="H68" s="33">
        <f t="shared" si="10"/>
        <v>0.5874999999999999</v>
      </c>
      <c r="I68" s="33">
        <f t="shared" si="11"/>
        <v>0.5967261904761905</v>
      </c>
      <c r="J68" s="33">
        <f t="shared" si="12"/>
        <v>0.6073717948717948</v>
      </c>
      <c r="K68" s="199">
        <f t="shared" si="13"/>
        <v>0.6197916666666666</v>
      </c>
      <c r="L68" s="35">
        <f t="shared" si="14"/>
        <v>46.5</v>
      </c>
      <c r="M68" s="35"/>
      <c r="N68" s="35"/>
      <c r="O68" s="35"/>
    </row>
    <row r="69" spans="1:15" ht="12" customHeight="1">
      <c r="A69" s="221">
        <v>1</v>
      </c>
      <c r="B69" s="231">
        <f t="shared" si="7"/>
        <v>35</v>
      </c>
      <c r="C69" s="231">
        <f t="shared" si="8"/>
        <v>154.5</v>
      </c>
      <c r="D69" s="314" t="s">
        <v>760</v>
      </c>
      <c r="E69" s="248" t="s">
        <v>761</v>
      </c>
      <c r="F69" s="219"/>
      <c r="G69" s="33">
        <f t="shared" si="9"/>
        <v>0.58203125</v>
      </c>
      <c r="H69" s="33">
        <f t="shared" si="10"/>
        <v>0.5902777777777777</v>
      </c>
      <c r="I69" s="33">
        <f t="shared" si="11"/>
        <v>0.5997023809523809</v>
      </c>
      <c r="J69" s="33">
        <f t="shared" si="12"/>
        <v>0.610576923076923</v>
      </c>
      <c r="K69" s="199">
        <f t="shared" si="13"/>
        <v>0.6232638888888888</v>
      </c>
      <c r="L69" s="35">
        <f t="shared" si="14"/>
        <v>47.5</v>
      </c>
      <c r="M69" s="35"/>
      <c r="N69" s="35"/>
      <c r="O69" s="35"/>
    </row>
    <row r="70" spans="1:15" ht="12" customHeight="1">
      <c r="A70" s="221">
        <v>2.5</v>
      </c>
      <c r="B70" s="231">
        <f t="shared" si="7"/>
        <v>32.5</v>
      </c>
      <c r="C70" s="231">
        <f t="shared" si="8"/>
        <v>157</v>
      </c>
      <c r="D70" s="311" t="s">
        <v>825</v>
      </c>
      <c r="E70" s="248" t="s">
        <v>419</v>
      </c>
      <c r="F70" s="219"/>
      <c r="G70" s="33">
        <f t="shared" si="9"/>
        <v>0.5885416666666666</v>
      </c>
      <c r="H70" s="33">
        <f t="shared" si="10"/>
        <v>0.5972222222222222</v>
      </c>
      <c r="I70" s="33">
        <f t="shared" si="11"/>
        <v>0.6071428571428571</v>
      </c>
      <c r="J70" s="33">
        <f t="shared" si="12"/>
        <v>0.6185897435897436</v>
      </c>
      <c r="K70" s="199">
        <f t="shared" si="13"/>
        <v>0.6319444444444444</v>
      </c>
      <c r="L70" s="35">
        <f t="shared" si="14"/>
        <v>50</v>
      </c>
      <c r="M70" s="35"/>
      <c r="N70" s="35"/>
      <c r="O70" s="35"/>
    </row>
    <row r="71" spans="1:15" ht="12" customHeight="1">
      <c r="A71" s="221">
        <v>1.5</v>
      </c>
      <c r="B71" s="231">
        <f t="shared" si="7"/>
        <v>31</v>
      </c>
      <c r="C71" s="231">
        <f t="shared" si="8"/>
        <v>158.5</v>
      </c>
      <c r="D71" s="311" t="s">
        <v>826</v>
      </c>
      <c r="E71" s="248" t="s">
        <v>63</v>
      </c>
      <c r="F71" s="218"/>
      <c r="G71" s="33">
        <f t="shared" si="9"/>
        <v>0.5924479166666666</v>
      </c>
      <c r="H71" s="33">
        <f t="shared" si="10"/>
        <v>0.6013888888888889</v>
      </c>
      <c r="I71" s="33">
        <f t="shared" si="11"/>
        <v>0.6116071428571428</v>
      </c>
      <c r="J71" s="33">
        <f t="shared" si="12"/>
        <v>0.6233974358974359</v>
      </c>
      <c r="K71" s="199">
        <f t="shared" si="13"/>
        <v>0.6371527777777778</v>
      </c>
      <c r="L71" s="35">
        <f t="shared" si="14"/>
        <v>51.5</v>
      </c>
      <c r="M71" s="35"/>
      <c r="N71" s="35"/>
      <c r="O71" s="35"/>
    </row>
    <row r="72" spans="1:15" ht="12" customHeight="1">
      <c r="A72" s="221">
        <v>2</v>
      </c>
      <c r="B72" s="231">
        <f t="shared" si="7"/>
        <v>29</v>
      </c>
      <c r="C72" s="231">
        <f t="shared" si="8"/>
        <v>160.5</v>
      </c>
      <c r="D72" s="314" t="s">
        <v>827</v>
      </c>
      <c r="E72" s="248" t="s">
        <v>180</v>
      </c>
      <c r="F72" s="219">
        <v>92</v>
      </c>
      <c r="G72" s="33">
        <f t="shared" si="9"/>
        <v>0.59765625</v>
      </c>
      <c r="H72" s="33">
        <f t="shared" si="10"/>
        <v>0.6069444444444444</v>
      </c>
      <c r="I72" s="33">
        <f t="shared" si="11"/>
        <v>0.6175595238095237</v>
      </c>
      <c r="J72" s="33">
        <f t="shared" si="12"/>
        <v>0.6298076923076923</v>
      </c>
      <c r="K72" s="199">
        <f t="shared" si="13"/>
        <v>0.6440972222222222</v>
      </c>
      <c r="L72" s="35">
        <f t="shared" si="14"/>
        <v>53.5</v>
      </c>
      <c r="M72" s="35"/>
      <c r="N72" s="35"/>
      <c r="O72" s="35"/>
    </row>
    <row r="73" spans="1:15" ht="12" customHeight="1">
      <c r="A73" s="221">
        <v>6</v>
      </c>
      <c r="B73" s="231">
        <f t="shared" si="7"/>
        <v>23</v>
      </c>
      <c r="C73" s="231">
        <f t="shared" si="8"/>
        <v>166.5</v>
      </c>
      <c r="D73" s="314" t="s">
        <v>762</v>
      </c>
      <c r="E73" s="248" t="s">
        <v>180</v>
      </c>
      <c r="F73" s="218"/>
      <c r="G73" s="33">
        <f t="shared" si="9"/>
        <v>0.61328125</v>
      </c>
      <c r="H73" s="33">
        <f t="shared" si="10"/>
        <v>0.6236111111111111</v>
      </c>
      <c r="I73" s="33">
        <f t="shared" si="11"/>
        <v>0.6354166666666666</v>
      </c>
      <c r="J73" s="33">
        <f t="shared" si="12"/>
        <v>0.6490384615384615</v>
      </c>
      <c r="K73" s="199">
        <f t="shared" si="13"/>
        <v>0.6649305555555556</v>
      </c>
      <c r="L73" s="35">
        <f t="shared" si="14"/>
        <v>59.5</v>
      </c>
      <c r="M73" s="35"/>
      <c r="N73" s="35"/>
      <c r="O73" s="35"/>
    </row>
    <row r="74" spans="1:15" ht="12" customHeight="1">
      <c r="A74" s="221">
        <v>1.5</v>
      </c>
      <c r="B74" s="231">
        <f t="shared" si="7"/>
        <v>21.5</v>
      </c>
      <c r="C74" s="231">
        <f t="shared" si="8"/>
        <v>168</v>
      </c>
      <c r="D74" s="314" t="s">
        <v>1002</v>
      </c>
      <c r="E74" s="248" t="s">
        <v>763</v>
      </c>
      <c r="F74" s="218"/>
      <c r="G74" s="33">
        <f t="shared" si="9"/>
        <v>0.6171875</v>
      </c>
      <c r="H74" s="33">
        <f t="shared" si="10"/>
        <v>0.6277777777777778</v>
      </c>
      <c r="I74" s="33">
        <f t="shared" si="11"/>
        <v>0.6398809523809523</v>
      </c>
      <c r="J74" s="33">
        <f t="shared" si="12"/>
        <v>0.6538461538461539</v>
      </c>
      <c r="K74" s="199">
        <f t="shared" si="13"/>
        <v>0.6701388888888888</v>
      </c>
      <c r="L74" s="35">
        <f t="shared" si="14"/>
        <v>61</v>
      </c>
      <c r="M74" s="35"/>
      <c r="N74" s="35"/>
      <c r="O74" s="35"/>
    </row>
    <row r="75" spans="1:15" ht="12" customHeight="1">
      <c r="A75" s="221">
        <v>3</v>
      </c>
      <c r="B75" s="231">
        <f t="shared" si="7"/>
        <v>18.5</v>
      </c>
      <c r="C75" s="231">
        <f t="shared" si="8"/>
        <v>171</v>
      </c>
      <c r="D75" s="315" t="s">
        <v>764</v>
      </c>
      <c r="E75" s="248" t="s">
        <v>763</v>
      </c>
      <c r="F75" s="219"/>
      <c r="G75" s="33">
        <f t="shared" si="9"/>
        <v>0.625</v>
      </c>
      <c r="H75" s="33">
        <f t="shared" si="10"/>
        <v>0.6361111111111111</v>
      </c>
      <c r="I75" s="33">
        <f t="shared" si="11"/>
        <v>0.6488095238095237</v>
      </c>
      <c r="J75" s="33">
        <f t="shared" si="12"/>
        <v>0.6634615384615384</v>
      </c>
      <c r="K75" s="199">
        <f t="shared" si="13"/>
        <v>0.6805555555555556</v>
      </c>
      <c r="L75" s="35">
        <f t="shared" si="14"/>
        <v>64</v>
      </c>
      <c r="M75" s="35"/>
      <c r="N75" s="35"/>
      <c r="O75" s="35"/>
    </row>
    <row r="76" spans="1:15" ht="12" customHeight="1">
      <c r="A76" s="221">
        <v>3.5</v>
      </c>
      <c r="B76" s="231">
        <f t="shared" si="7"/>
        <v>15</v>
      </c>
      <c r="C76" s="231">
        <f t="shared" si="8"/>
        <v>174.5</v>
      </c>
      <c r="D76" s="3" t="s">
        <v>828</v>
      </c>
      <c r="E76" s="248" t="s">
        <v>763</v>
      </c>
      <c r="F76" s="218"/>
      <c r="G76" s="33">
        <f t="shared" si="9"/>
        <v>0.6341145833333333</v>
      </c>
      <c r="H76" s="33">
        <f t="shared" si="10"/>
        <v>0.6458333333333333</v>
      </c>
      <c r="I76" s="33">
        <f t="shared" si="11"/>
        <v>0.6592261904761905</v>
      </c>
      <c r="J76" s="33">
        <f t="shared" si="12"/>
        <v>0.6746794871794871</v>
      </c>
      <c r="K76" s="199">
        <f t="shared" si="13"/>
        <v>0.6927083333333333</v>
      </c>
      <c r="L76" s="35">
        <f t="shared" si="14"/>
        <v>67.5</v>
      </c>
      <c r="M76" s="35"/>
      <c r="N76" s="35"/>
      <c r="O76" s="35"/>
    </row>
    <row r="77" spans="1:13" ht="12" customHeight="1">
      <c r="A77" s="1">
        <v>2.5</v>
      </c>
      <c r="B77" s="231">
        <f t="shared" si="7"/>
        <v>12.5</v>
      </c>
      <c r="C77" s="231">
        <f t="shared" si="8"/>
        <v>177</v>
      </c>
      <c r="D77" s="3" t="s">
        <v>829</v>
      </c>
      <c r="E77" s="248" t="s">
        <v>763</v>
      </c>
      <c r="G77" s="33">
        <f t="shared" si="9"/>
        <v>0.640625</v>
      </c>
      <c r="H77" s="33">
        <f t="shared" si="10"/>
        <v>0.6527777777777777</v>
      </c>
      <c r="I77" s="33">
        <f t="shared" si="11"/>
        <v>0.6666666666666666</v>
      </c>
      <c r="J77" s="33">
        <f t="shared" si="12"/>
        <v>0.6826923076923077</v>
      </c>
      <c r="K77" s="199">
        <f t="shared" si="13"/>
        <v>0.7013888888888888</v>
      </c>
      <c r="L77" s="35">
        <f t="shared" si="14"/>
        <v>70</v>
      </c>
      <c r="M77" s="35"/>
    </row>
    <row r="78" spans="1:12" ht="12" customHeight="1">
      <c r="A78" s="221">
        <v>2.5</v>
      </c>
      <c r="B78" s="231">
        <f t="shared" si="7"/>
        <v>10</v>
      </c>
      <c r="C78" s="231">
        <f t="shared" si="8"/>
        <v>179.5</v>
      </c>
      <c r="D78" s="314" t="s">
        <v>830</v>
      </c>
      <c r="E78" s="267" t="s">
        <v>52</v>
      </c>
      <c r="G78" s="33">
        <f t="shared" si="9"/>
        <v>0.6471354166666666</v>
      </c>
      <c r="H78" s="33">
        <f t="shared" si="10"/>
        <v>0.6597222222222222</v>
      </c>
      <c r="I78" s="33">
        <f t="shared" si="11"/>
        <v>0.6741071428571428</v>
      </c>
      <c r="J78" s="33">
        <f t="shared" si="12"/>
        <v>0.6907051282051282</v>
      </c>
      <c r="K78" s="199">
        <f t="shared" si="13"/>
        <v>0.7100694444444444</v>
      </c>
      <c r="L78" s="35">
        <f t="shared" si="14"/>
        <v>72.5</v>
      </c>
    </row>
    <row r="79" spans="1:13" ht="12" customHeight="1" hidden="1">
      <c r="A79" s="189"/>
      <c r="B79" s="231">
        <f t="shared" si="7"/>
        <v>10</v>
      </c>
      <c r="C79" s="231">
        <f t="shared" si="8"/>
        <v>179.5</v>
      </c>
      <c r="E79" s="267"/>
      <c r="G79" s="33">
        <f t="shared" si="9"/>
        <v>0.6471354166666666</v>
      </c>
      <c r="H79" s="33">
        <f t="shared" si="10"/>
        <v>0.6597222222222222</v>
      </c>
      <c r="I79" s="33">
        <f t="shared" si="11"/>
        <v>0.6741071428571428</v>
      </c>
      <c r="J79" s="33">
        <f t="shared" si="12"/>
        <v>0.6907051282051282</v>
      </c>
      <c r="K79" s="199">
        <f t="shared" si="13"/>
        <v>0.7100694444444444</v>
      </c>
      <c r="L79" s="35">
        <f t="shared" si="14"/>
        <v>72.5</v>
      </c>
      <c r="M79" s="41"/>
    </row>
    <row r="80" spans="1:13" ht="12" customHeight="1">
      <c r="A80" s="221">
        <v>10</v>
      </c>
      <c r="B80" s="231">
        <f t="shared" si="7"/>
        <v>0</v>
      </c>
      <c r="C80" s="231">
        <f t="shared" si="8"/>
        <v>189.5</v>
      </c>
      <c r="D80" s="316" t="s">
        <v>942</v>
      </c>
      <c r="E80" s="229"/>
      <c r="F80" s="219">
        <v>120</v>
      </c>
      <c r="G80" s="33">
        <f t="shared" si="9"/>
        <v>0.6731770833333333</v>
      </c>
      <c r="H80" s="33">
        <f t="shared" si="10"/>
        <v>0.6875</v>
      </c>
      <c r="I80" s="33">
        <f t="shared" si="11"/>
        <v>0.7038690476190476</v>
      </c>
      <c r="J80" s="33">
        <f t="shared" si="12"/>
        <v>0.7227564102564102</v>
      </c>
      <c r="K80" s="199">
        <f t="shared" si="13"/>
        <v>0.7447916666666666</v>
      </c>
      <c r="L80" s="35">
        <f t="shared" si="14"/>
        <v>82.5</v>
      </c>
      <c r="M80" s="41"/>
    </row>
  </sheetData>
  <sheetProtection/>
  <mergeCells count="8">
    <mergeCell ref="B6:C6"/>
    <mergeCell ref="G6:K6"/>
    <mergeCell ref="A1:K1"/>
    <mergeCell ref="L1:M1"/>
    <mergeCell ref="A2:K2"/>
    <mergeCell ref="A3:K3"/>
    <mergeCell ref="A4:K4"/>
    <mergeCell ref="D5:G5"/>
  </mergeCells>
  <printOptions horizontalCentered="1"/>
  <pageMargins left="0.3937007874015748" right="0.3937007874015748" top="0.3937007874015748" bottom="0.7874015748031497" header="0.5118110236220472" footer="0.3937007874015748"/>
  <pageSetup fitToHeight="1" fitToWidth="1" horizontalDpi="300" verticalDpi="300" orientation="portrait" paperSize="9" scale="88" r:id="rId2"/>
  <headerFooter alignWithMargins="0">
    <oddFooter>&amp;L&amp;F   &amp;D  &amp;T&amp;R&amp;8Les communes en lettres majuscules sont des
chefs-lieux de cantons, sous-préfectures  ou préfectures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1"/>
  <sheetViews>
    <sheetView zoomScale="110" zoomScaleNormal="110" zoomScalePageLayoutView="0" workbookViewId="0" topLeftCell="A61">
      <selection activeCell="D74" sqref="D74"/>
    </sheetView>
  </sheetViews>
  <sheetFormatPr defaultColWidth="8.57421875" defaultRowHeight="12.75" customHeight="1"/>
  <cols>
    <col min="1" max="1" width="6.7109375" style="1" customWidth="1"/>
    <col min="2" max="3" width="8.7109375" style="2" customWidth="1"/>
    <col min="4" max="4" width="31.7109375" style="3" customWidth="1"/>
    <col min="5" max="10" width="7.7109375" style="2" customWidth="1"/>
    <col min="11" max="11" width="7.7109375" style="44" customWidth="1"/>
    <col min="12" max="14" width="8.57421875" style="3" customWidth="1"/>
    <col min="15" max="19" width="9.421875" style="3" customWidth="1"/>
    <col min="20" max="16384" width="8.57421875" style="3" customWidth="1"/>
  </cols>
  <sheetData>
    <row r="1" spans="1:19" ht="12.75" customHeight="1">
      <c r="A1" s="393" t="s">
        <v>0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4" t="s">
        <v>1</v>
      </c>
      <c r="M1" s="394"/>
      <c r="N1" s="7">
        <v>0.041666666666666664</v>
      </c>
      <c r="O1" s="8">
        <v>16</v>
      </c>
      <c r="P1" s="8">
        <v>15</v>
      </c>
      <c r="Q1" s="8">
        <v>14</v>
      </c>
      <c r="R1" s="8">
        <v>13</v>
      </c>
      <c r="S1" s="9">
        <v>12</v>
      </c>
    </row>
    <row r="2" spans="1:19" ht="12.75" customHeight="1">
      <c r="A2" s="394" t="s">
        <v>720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8"/>
      <c r="M2" s="10"/>
      <c r="N2" s="38"/>
      <c r="O2" s="38"/>
      <c r="P2" s="5"/>
      <c r="Q2" s="5"/>
      <c r="R2" s="5"/>
      <c r="S2" s="12"/>
    </row>
    <row r="3" spans="1:19" ht="12.75" customHeight="1">
      <c r="A3" s="395">
        <v>40750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174" t="s">
        <v>2</v>
      </c>
      <c r="M3" s="10">
        <v>1</v>
      </c>
      <c r="N3" s="38" t="s">
        <v>3</v>
      </c>
      <c r="O3" s="14">
        <f>($N$1/O1)</f>
        <v>0.0026041666666666665</v>
      </c>
      <c r="P3" s="14">
        <f>($N$1/P1)</f>
        <v>0.0027777777777777775</v>
      </c>
      <c r="Q3" s="14">
        <f>($N$1/Q1)</f>
        <v>0.002976190476190476</v>
      </c>
      <c r="R3" s="14">
        <f>($N$1/R1)</f>
        <v>0.003205128205128205</v>
      </c>
      <c r="S3" s="15">
        <f>($N$1/S1)</f>
        <v>0.003472222222222222</v>
      </c>
    </row>
    <row r="4" spans="1:12" ht="12.75" customHeight="1">
      <c r="A4" s="393" t="s">
        <v>731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8"/>
    </row>
    <row r="5" spans="1:14" ht="12.75" customHeight="1" thickBot="1">
      <c r="A5" s="17"/>
      <c r="B5" s="10"/>
      <c r="C5" s="182"/>
      <c r="D5" s="405" t="s">
        <v>964</v>
      </c>
      <c r="E5" s="405"/>
      <c r="F5" s="405"/>
      <c r="G5" s="405"/>
      <c r="H5" s="17">
        <v>192.5</v>
      </c>
      <c r="I5" s="10" t="s">
        <v>4</v>
      </c>
      <c r="J5" s="10"/>
      <c r="K5" s="45"/>
      <c r="L5" s="18">
        <v>0.11458333333333333</v>
      </c>
      <c r="M5" s="18">
        <v>0.11458333333333333</v>
      </c>
      <c r="N5" s="3" t="s">
        <v>5</v>
      </c>
    </row>
    <row r="6" spans="1:14" ht="12.75" customHeight="1" thickBot="1">
      <c r="A6" s="19"/>
      <c r="B6" s="20" t="s">
        <v>4</v>
      </c>
      <c r="C6" s="46"/>
      <c r="D6" s="21" t="s">
        <v>6</v>
      </c>
      <c r="E6" s="22" t="s">
        <v>7</v>
      </c>
      <c r="F6" s="22" t="s">
        <v>8</v>
      </c>
      <c r="G6" s="392" t="s">
        <v>9</v>
      </c>
      <c r="H6" s="392"/>
      <c r="I6" s="392"/>
      <c r="J6" s="392"/>
      <c r="K6" s="392"/>
      <c r="L6" s="108">
        <v>0.4791666666666667</v>
      </c>
      <c r="M6" s="108">
        <v>0.4791666666666667</v>
      </c>
      <c r="N6" s="16" t="s">
        <v>10</v>
      </c>
    </row>
    <row r="7" spans="1:14" ht="12.75" customHeight="1" thickBot="1">
      <c r="A7" s="24"/>
      <c r="B7" s="25" t="s">
        <v>11</v>
      </c>
      <c r="C7" s="25" t="s">
        <v>12</v>
      </c>
      <c r="D7" s="26"/>
      <c r="E7" s="29" t="s">
        <v>13</v>
      </c>
      <c r="F7" s="27"/>
      <c r="G7" s="27" t="s">
        <v>14</v>
      </c>
      <c r="H7" s="27" t="s">
        <v>15</v>
      </c>
      <c r="I7" s="27" t="s">
        <v>16</v>
      </c>
      <c r="J7" s="27" t="s">
        <v>17</v>
      </c>
      <c r="K7" s="27" t="s">
        <v>18</v>
      </c>
      <c r="L7" s="108"/>
      <c r="M7" s="108"/>
      <c r="N7" s="16"/>
    </row>
    <row r="8" spans="1:14" ht="12" customHeight="1">
      <c r="A8" s="306"/>
      <c r="B8" s="21"/>
      <c r="C8" s="21"/>
      <c r="D8" s="309" t="s">
        <v>287</v>
      </c>
      <c r="E8" s="320"/>
      <c r="F8" s="222"/>
      <c r="G8" s="21"/>
      <c r="H8" s="21"/>
      <c r="I8" s="21"/>
      <c r="J8" s="21"/>
      <c r="K8" s="197"/>
      <c r="L8" s="108"/>
      <c r="M8" s="108"/>
      <c r="N8" s="16"/>
    </row>
    <row r="9" spans="1:13" ht="12" customHeight="1">
      <c r="A9" s="307">
        <v>0</v>
      </c>
      <c r="B9" s="28">
        <f>$H$5</f>
        <v>192.5</v>
      </c>
      <c r="C9" s="28">
        <v>0</v>
      </c>
      <c r="D9" s="310" t="s">
        <v>892</v>
      </c>
      <c r="E9" s="248" t="s">
        <v>891</v>
      </c>
      <c r="F9" s="219">
        <v>705</v>
      </c>
      <c r="G9" s="31">
        <f>$L$5</f>
        <v>0.11458333333333333</v>
      </c>
      <c r="H9" s="31">
        <f>$L$5</f>
        <v>0.11458333333333333</v>
      </c>
      <c r="I9" s="31">
        <f>$L$5</f>
        <v>0.11458333333333333</v>
      </c>
      <c r="J9" s="31">
        <f>$M$5</f>
        <v>0.11458333333333333</v>
      </c>
      <c r="K9" s="198">
        <f>$M$5</f>
        <v>0.11458333333333333</v>
      </c>
      <c r="L9" s="97"/>
      <c r="M9" s="120"/>
    </row>
    <row r="10" spans="1:15" ht="12" customHeight="1">
      <c r="A10" s="221">
        <v>8</v>
      </c>
      <c r="B10" s="28">
        <f>B9-A10</f>
        <v>184.5</v>
      </c>
      <c r="C10" s="28">
        <f>C9+A10</f>
        <v>8</v>
      </c>
      <c r="D10" s="311" t="s">
        <v>889</v>
      </c>
      <c r="E10" s="233" t="s">
        <v>888</v>
      </c>
      <c r="F10" s="218"/>
      <c r="G10" s="33">
        <f>SUM($G$9+$O$3*C10)</f>
        <v>0.13541666666666666</v>
      </c>
      <c r="H10" s="33">
        <f>SUM($H$9+$P$3*C10)</f>
        <v>0.13680555555555554</v>
      </c>
      <c r="I10" s="33">
        <f>SUM($I$9+$Q$3*C10)</f>
        <v>0.13839285714285715</v>
      </c>
      <c r="J10" s="33">
        <f>SUM($J$9+$R$3*C10)</f>
        <v>0.14022435897435898</v>
      </c>
      <c r="K10" s="199">
        <f>SUM($K$9+$S$3*C10)</f>
        <v>0.1423611111111111</v>
      </c>
      <c r="L10" s="32"/>
      <c r="M10" s="4"/>
      <c r="N10" s="4"/>
      <c r="O10" s="4"/>
    </row>
    <row r="11" spans="1:15" ht="12" customHeight="1">
      <c r="A11" s="221">
        <v>2.5</v>
      </c>
      <c r="B11" s="28">
        <f aca="true" t="shared" si="0" ref="B11:B49">B10-A11</f>
        <v>182</v>
      </c>
      <c r="C11" s="28">
        <f aca="true" t="shared" si="1" ref="C11:C49">C10+A11</f>
        <v>10.5</v>
      </c>
      <c r="D11" s="315" t="s">
        <v>887</v>
      </c>
      <c r="E11" s="233" t="s">
        <v>58</v>
      </c>
      <c r="F11" s="218"/>
      <c r="G11" s="33">
        <f aca="true" t="shared" si="2" ref="G11:G49">SUM($G$9+$O$3*C11)</f>
        <v>0.14192708333333331</v>
      </c>
      <c r="H11" s="33">
        <f aca="true" t="shared" si="3" ref="H11:H49">SUM($H$9+$P$3*C11)</f>
        <v>0.14375</v>
      </c>
      <c r="I11" s="33">
        <f aca="true" t="shared" si="4" ref="I11:I49">SUM($I$9+$Q$3*C11)</f>
        <v>0.14583333333333331</v>
      </c>
      <c r="J11" s="33">
        <f aca="true" t="shared" si="5" ref="J11:J49">SUM($J$9+$R$3*C11)</f>
        <v>0.1482371794871795</v>
      </c>
      <c r="K11" s="199">
        <f aca="true" t="shared" si="6" ref="K11:K49">SUM($K$9+$S$3*C11)</f>
        <v>0.15104166666666666</v>
      </c>
      <c r="L11" s="32"/>
      <c r="M11" s="4"/>
      <c r="N11" s="4"/>
      <c r="O11" s="4"/>
    </row>
    <row r="12" spans="1:15" ht="12" customHeight="1">
      <c r="A12" s="221">
        <v>5.5</v>
      </c>
      <c r="B12" s="28">
        <f t="shared" si="0"/>
        <v>176.5</v>
      </c>
      <c r="C12" s="28">
        <f t="shared" si="1"/>
        <v>16</v>
      </c>
      <c r="D12" s="315" t="s">
        <v>289</v>
      </c>
      <c r="E12" s="233" t="s">
        <v>58</v>
      </c>
      <c r="F12" s="219"/>
      <c r="G12" s="33">
        <f t="shared" si="2"/>
        <v>0.15625</v>
      </c>
      <c r="H12" s="33">
        <f t="shared" si="3"/>
        <v>0.15902777777777777</v>
      </c>
      <c r="I12" s="33">
        <f t="shared" si="4"/>
        <v>0.16220238095238093</v>
      </c>
      <c r="J12" s="33">
        <f t="shared" si="5"/>
        <v>0.1658653846153846</v>
      </c>
      <c r="K12" s="199">
        <f t="shared" si="6"/>
        <v>0.1701388888888889</v>
      </c>
      <c r="L12" s="32"/>
      <c r="M12" s="4"/>
      <c r="N12" s="4"/>
      <c r="O12" s="4"/>
    </row>
    <row r="13" spans="1:15" ht="12" customHeight="1">
      <c r="A13" s="221">
        <v>3</v>
      </c>
      <c r="B13" s="28">
        <f t="shared" si="0"/>
        <v>173.5</v>
      </c>
      <c r="C13" s="28">
        <f t="shared" si="1"/>
        <v>19</v>
      </c>
      <c r="D13" s="315" t="s">
        <v>915</v>
      </c>
      <c r="E13" s="233" t="s">
        <v>58</v>
      </c>
      <c r="F13" s="219"/>
      <c r="G13" s="33">
        <f t="shared" si="2"/>
        <v>0.1640625</v>
      </c>
      <c r="H13" s="33">
        <f t="shared" si="3"/>
        <v>0.1673611111111111</v>
      </c>
      <c r="I13" s="33">
        <f t="shared" si="4"/>
        <v>0.17113095238095238</v>
      </c>
      <c r="J13" s="33">
        <f t="shared" si="5"/>
        <v>0.17548076923076922</v>
      </c>
      <c r="K13" s="199">
        <f t="shared" si="6"/>
        <v>0.18055555555555555</v>
      </c>
      <c r="L13" s="32"/>
      <c r="M13" s="4"/>
      <c r="N13" s="4"/>
      <c r="O13" s="4"/>
    </row>
    <row r="14" spans="1:15" ht="12" customHeight="1">
      <c r="A14" s="221">
        <v>3.5</v>
      </c>
      <c r="B14" s="28">
        <f t="shared" si="0"/>
        <v>170</v>
      </c>
      <c r="C14" s="28">
        <f t="shared" si="1"/>
        <v>22.5</v>
      </c>
      <c r="D14" s="315" t="s">
        <v>916</v>
      </c>
      <c r="E14" s="233" t="s">
        <v>917</v>
      </c>
      <c r="F14" s="219"/>
      <c r="G14" s="33">
        <f t="shared" si="2"/>
        <v>0.17317708333333331</v>
      </c>
      <c r="H14" s="33">
        <f t="shared" si="3"/>
        <v>0.17708333333333331</v>
      </c>
      <c r="I14" s="33">
        <f t="shared" si="4"/>
        <v>0.18154761904761904</v>
      </c>
      <c r="J14" s="33">
        <f t="shared" si="5"/>
        <v>0.18669871794871795</v>
      </c>
      <c r="K14" s="199">
        <f t="shared" si="6"/>
        <v>0.19270833333333331</v>
      </c>
      <c r="L14" s="32"/>
      <c r="M14" s="4"/>
      <c r="N14" s="4"/>
      <c r="O14" s="4"/>
    </row>
    <row r="15" spans="1:15" ht="12" customHeight="1">
      <c r="A15" s="221">
        <v>2</v>
      </c>
      <c r="B15" s="28">
        <f t="shared" si="0"/>
        <v>168</v>
      </c>
      <c r="C15" s="28">
        <f t="shared" si="1"/>
        <v>24.5</v>
      </c>
      <c r="D15" s="315" t="s">
        <v>1010</v>
      </c>
      <c r="E15" s="233" t="s">
        <v>918</v>
      </c>
      <c r="F15" s="219"/>
      <c r="G15" s="33">
        <f t="shared" si="2"/>
        <v>0.17838541666666666</v>
      </c>
      <c r="H15" s="33">
        <f t="shared" si="3"/>
        <v>0.18263888888888888</v>
      </c>
      <c r="I15" s="33">
        <f t="shared" si="4"/>
        <v>0.1875</v>
      </c>
      <c r="J15" s="33">
        <f t="shared" si="5"/>
        <v>0.19310897435897434</v>
      </c>
      <c r="K15" s="199">
        <f t="shared" si="6"/>
        <v>0.19965277777777776</v>
      </c>
      <c r="L15" s="32"/>
      <c r="M15" s="4"/>
      <c r="N15" s="4"/>
      <c r="O15" s="4"/>
    </row>
    <row r="16" spans="1:15" ht="12" customHeight="1">
      <c r="A16" s="221">
        <v>7.5</v>
      </c>
      <c r="B16" s="28">
        <f t="shared" si="0"/>
        <v>160.5</v>
      </c>
      <c r="C16" s="28">
        <f t="shared" si="1"/>
        <v>32</v>
      </c>
      <c r="D16" s="315" t="s">
        <v>290</v>
      </c>
      <c r="E16" s="233" t="s">
        <v>63</v>
      </c>
      <c r="F16" s="219">
        <v>756</v>
      </c>
      <c r="G16" s="33">
        <f t="shared" si="2"/>
        <v>0.19791666666666666</v>
      </c>
      <c r="H16" s="33">
        <f t="shared" si="3"/>
        <v>0.20347222222222222</v>
      </c>
      <c r="I16" s="33">
        <f t="shared" si="4"/>
        <v>0.20982142857142855</v>
      </c>
      <c r="J16" s="33">
        <f t="shared" si="5"/>
        <v>0.2171474358974359</v>
      </c>
      <c r="K16" s="199">
        <f t="shared" si="6"/>
        <v>0.22569444444444442</v>
      </c>
      <c r="L16" s="32"/>
      <c r="M16" s="4"/>
      <c r="N16" s="4"/>
      <c r="O16" s="4"/>
    </row>
    <row r="17" spans="1:15" ht="12" customHeight="1">
      <c r="A17" s="221">
        <v>8.5</v>
      </c>
      <c r="B17" s="28">
        <f t="shared" si="0"/>
        <v>152</v>
      </c>
      <c r="C17" s="28">
        <f t="shared" si="1"/>
        <v>40.5</v>
      </c>
      <c r="D17" s="311" t="s">
        <v>894</v>
      </c>
      <c r="E17" s="233" t="s">
        <v>291</v>
      </c>
      <c r="F17" s="219"/>
      <c r="G17" s="33">
        <f t="shared" si="2"/>
        <v>0.22005208333333331</v>
      </c>
      <c r="H17" s="33">
        <f t="shared" si="3"/>
        <v>0.2270833333333333</v>
      </c>
      <c r="I17" s="33">
        <f t="shared" si="4"/>
        <v>0.23511904761904762</v>
      </c>
      <c r="J17" s="33">
        <f t="shared" si="5"/>
        <v>0.2443910256410256</v>
      </c>
      <c r="K17" s="199">
        <f t="shared" si="6"/>
        <v>0.2552083333333333</v>
      </c>
      <c r="L17" s="32"/>
      <c r="M17" s="4"/>
      <c r="N17" s="4"/>
      <c r="O17" s="4"/>
    </row>
    <row r="18" spans="1:15" ht="12" customHeight="1">
      <c r="A18" s="221">
        <v>5</v>
      </c>
      <c r="B18" s="28">
        <f t="shared" si="0"/>
        <v>147</v>
      </c>
      <c r="C18" s="28">
        <f t="shared" si="1"/>
        <v>45.5</v>
      </c>
      <c r="D18" s="315" t="s">
        <v>292</v>
      </c>
      <c r="E18" s="233" t="s">
        <v>293</v>
      </c>
      <c r="F18" s="219"/>
      <c r="G18" s="33">
        <f t="shared" si="2"/>
        <v>0.23307291666666666</v>
      </c>
      <c r="H18" s="33">
        <f t="shared" si="3"/>
        <v>0.2409722222222222</v>
      </c>
      <c r="I18" s="33">
        <f t="shared" si="4"/>
        <v>0.25</v>
      </c>
      <c r="J18" s="33">
        <f t="shared" si="5"/>
        <v>0.26041666666666663</v>
      </c>
      <c r="K18" s="199">
        <f t="shared" si="6"/>
        <v>0.2725694444444444</v>
      </c>
      <c r="L18" s="32"/>
      <c r="M18" s="4"/>
      <c r="N18" s="4"/>
      <c r="O18" s="4"/>
    </row>
    <row r="19" spans="1:15" ht="12" customHeight="1">
      <c r="A19" s="221">
        <v>2</v>
      </c>
      <c r="B19" s="28">
        <f t="shared" si="0"/>
        <v>145</v>
      </c>
      <c r="C19" s="28">
        <f t="shared" si="1"/>
        <v>47.5</v>
      </c>
      <c r="D19" s="315" t="s">
        <v>919</v>
      </c>
      <c r="E19" s="233" t="s">
        <v>293</v>
      </c>
      <c r="F19" s="219"/>
      <c r="G19" s="33">
        <f t="shared" si="2"/>
        <v>0.23828125</v>
      </c>
      <c r="H19" s="33">
        <f t="shared" si="3"/>
        <v>0.24652777777777773</v>
      </c>
      <c r="I19" s="33">
        <f t="shared" si="4"/>
        <v>0.25595238095238093</v>
      </c>
      <c r="J19" s="33">
        <f t="shared" si="5"/>
        <v>0.2668269230769231</v>
      </c>
      <c r="K19" s="199">
        <f t="shared" si="6"/>
        <v>0.2795138888888889</v>
      </c>
      <c r="L19" s="32"/>
      <c r="M19" s="4"/>
      <c r="N19" s="4"/>
      <c r="O19" s="4"/>
    </row>
    <row r="20" spans="1:15" ht="12" customHeight="1" thickBot="1">
      <c r="A20" s="221">
        <v>3</v>
      </c>
      <c r="B20" s="28">
        <f t="shared" si="0"/>
        <v>142</v>
      </c>
      <c r="C20" s="28">
        <f t="shared" si="1"/>
        <v>50.5</v>
      </c>
      <c r="D20" s="315" t="s">
        <v>294</v>
      </c>
      <c r="E20" s="233" t="s">
        <v>293</v>
      </c>
      <c r="F20" s="219"/>
      <c r="G20" s="33">
        <f t="shared" si="2"/>
        <v>0.24609375</v>
      </c>
      <c r="H20" s="33">
        <f t="shared" si="3"/>
        <v>0.2548611111111111</v>
      </c>
      <c r="I20" s="33">
        <f t="shared" si="4"/>
        <v>0.2648809523809524</v>
      </c>
      <c r="J20" s="33">
        <f t="shared" si="5"/>
        <v>0.2764423076923077</v>
      </c>
      <c r="K20" s="199">
        <f t="shared" si="6"/>
        <v>0.2899305555555555</v>
      </c>
      <c r="L20" s="32"/>
      <c r="M20" s="4"/>
      <c r="N20" s="4"/>
      <c r="O20" s="4"/>
    </row>
    <row r="21" spans="1:15" ht="12" customHeight="1" thickBot="1" thickTop="1">
      <c r="A21" s="333">
        <v>6</v>
      </c>
      <c r="B21" s="369">
        <f t="shared" si="0"/>
        <v>136</v>
      </c>
      <c r="C21" s="369">
        <f t="shared" si="1"/>
        <v>56.5</v>
      </c>
      <c r="D21" s="367" t="s">
        <v>295</v>
      </c>
      <c r="E21" s="359" t="s">
        <v>91</v>
      </c>
      <c r="F21" s="337">
        <v>523</v>
      </c>
      <c r="G21" s="338">
        <f t="shared" si="2"/>
        <v>0.26171875</v>
      </c>
      <c r="H21" s="338">
        <f t="shared" si="3"/>
        <v>0.27152777777777776</v>
      </c>
      <c r="I21" s="338">
        <f t="shared" si="4"/>
        <v>0.28273809523809523</v>
      </c>
      <c r="J21" s="338">
        <f t="shared" si="5"/>
        <v>0.2956730769230769</v>
      </c>
      <c r="K21" s="339">
        <f t="shared" si="6"/>
        <v>0.3107638888888889</v>
      </c>
      <c r="L21" s="32"/>
      <c r="M21" s="4"/>
      <c r="N21" s="4"/>
      <c r="O21" s="4"/>
    </row>
    <row r="22" spans="1:15" ht="12" customHeight="1" thickTop="1">
      <c r="A22" s="221">
        <v>8</v>
      </c>
      <c r="B22" s="28">
        <f t="shared" si="0"/>
        <v>128</v>
      </c>
      <c r="C22" s="28">
        <f t="shared" si="1"/>
        <v>64.5</v>
      </c>
      <c r="D22" s="315" t="s">
        <v>296</v>
      </c>
      <c r="E22" s="233" t="s">
        <v>62</v>
      </c>
      <c r="F22" s="219"/>
      <c r="G22" s="33">
        <f t="shared" si="2"/>
        <v>0.2825520833333333</v>
      </c>
      <c r="H22" s="33">
        <f t="shared" si="3"/>
        <v>0.29374999999999996</v>
      </c>
      <c r="I22" s="33">
        <f t="shared" si="4"/>
        <v>0.306547619047619</v>
      </c>
      <c r="J22" s="33">
        <f t="shared" si="5"/>
        <v>0.32131410256410253</v>
      </c>
      <c r="K22" s="199">
        <f t="shared" si="6"/>
        <v>0.33854166666666663</v>
      </c>
      <c r="L22" s="32"/>
      <c r="M22" s="4"/>
      <c r="N22" s="4"/>
      <c r="O22" s="4"/>
    </row>
    <row r="23" spans="1:15" ht="12" customHeight="1">
      <c r="A23" s="221">
        <v>2</v>
      </c>
      <c r="B23" s="28">
        <f t="shared" si="0"/>
        <v>126</v>
      </c>
      <c r="C23" s="28">
        <f t="shared" si="1"/>
        <v>66.5</v>
      </c>
      <c r="D23" s="315" t="s">
        <v>297</v>
      </c>
      <c r="E23" s="233" t="s">
        <v>62</v>
      </c>
      <c r="F23" s="219"/>
      <c r="G23" s="33">
        <f t="shared" si="2"/>
        <v>0.28776041666666663</v>
      </c>
      <c r="H23" s="33">
        <f t="shared" si="3"/>
        <v>0.29930555555555555</v>
      </c>
      <c r="I23" s="33">
        <f t="shared" si="4"/>
        <v>0.3125</v>
      </c>
      <c r="J23" s="33">
        <f t="shared" si="5"/>
        <v>0.327724358974359</v>
      </c>
      <c r="K23" s="199">
        <f t="shared" si="6"/>
        <v>0.3454861111111111</v>
      </c>
      <c r="L23" s="32"/>
      <c r="M23" s="4"/>
      <c r="N23" s="4"/>
      <c r="O23" s="4"/>
    </row>
    <row r="24" spans="1:15" ht="12" customHeight="1">
      <c r="A24" s="221">
        <v>5</v>
      </c>
      <c r="B24" s="28">
        <f t="shared" si="0"/>
        <v>121</v>
      </c>
      <c r="C24" s="28">
        <f t="shared" si="1"/>
        <v>71.5</v>
      </c>
      <c r="D24" s="315" t="s">
        <v>900</v>
      </c>
      <c r="E24" s="233" t="s">
        <v>80</v>
      </c>
      <c r="F24" s="219"/>
      <c r="G24" s="33">
        <f t="shared" si="2"/>
        <v>0.30078125</v>
      </c>
      <c r="H24" s="33">
        <f t="shared" si="3"/>
        <v>0.31319444444444444</v>
      </c>
      <c r="I24" s="33">
        <f t="shared" si="4"/>
        <v>0.3273809523809524</v>
      </c>
      <c r="J24" s="33">
        <f t="shared" si="5"/>
        <v>0.34375</v>
      </c>
      <c r="K24" s="199">
        <f t="shared" si="6"/>
        <v>0.3628472222222222</v>
      </c>
      <c r="L24" s="32"/>
      <c r="M24" s="4"/>
      <c r="N24" s="4"/>
      <c r="O24" s="4"/>
    </row>
    <row r="25" spans="1:15" ht="12" customHeight="1">
      <c r="A25" s="221">
        <v>4.5</v>
      </c>
      <c r="B25" s="28">
        <f t="shared" si="0"/>
        <v>116.5</v>
      </c>
      <c r="C25" s="28">
        <f t="shared" si="1"/>
        <v>76</v>
      </c>
      <c r="D25" s="315" t="s">
        <v>922</v>
      </c>
      <c r="E25" s="233" t="s">
        <v>923</v>
      </c>
      <c r="F25" s="219"/>
      <c r="G25" s="33">
        <f t="shared" si="2"/>
        <v>0.3125</v>
      </c>
      <c r="H25" s="33">
        <f t="shared" si="3"/>
        <v>0.3256944444444444</v>
      </c>
      <c r="I25" s="33">
        <f t="shared" si="4"/>
        <v>0.3407738095238095</v>
      </c>
      <c r="J25" s="33">
        <f t="shared" si="5"/>
        <v>0.3581730769230769</v>
      </c>
      <c r="K25" s="199">
        <f t="shared" si="6"/>
        <v>0.3784722222222222</v>
      </c>
      <c r="L25" s="32"/>
      <c r="M25" s="4"/>
      <c r="N25" s="4"/>
      <c r="O25" s="4"/>
    </row>
    <row r="26" spans="1:15" ht="12" customHeight="1">
      <c r="A26" s="221">
        <v>3</v>
      </c>
      <c r="B26" s="28">
        <f t="shared" si="0"/>
        <v>113.5</v>
      </c>
      <c r="C26" s="28">
        <f t="shared" si="1"/>
        <v>79</v>
      </c>
      <c r="D26" s="3" t="s">
        <v>952</v>
      </c>
      <c r="E26" s="233" t="s">
        <v>923</v>
      </c>
      <c r="F26" s="219"/>
      <c r="G26" s="33">
        <f t="shared" si="2"/>
        <v>0.3203125</v>
      </c>
      <c r="H26" s="33">
        <f t="shared" si="3"/>
        <v>0.33402777777777776</v>
      </c>
      <c r="I26" s="33">
        <f t="shared" si="4"/>
        <v>0.34970238095238093</v>
      </c>
      <c r="J26" s="33">
        <f t="shared" si="5"/>
        <v>0.3677884615384615</v>
      </c>
      <c r="K26" s="199">
        <f t="shared" si="6"/>
        <v>0.38888888888888884</v>
      </c>
      <c r="L26" s="32"/>
      <c r="M26" s="4"/>
      <c r="N26" s="4"/>
      <c r="O26" s="4"/>
    </row>
    <row r="27" spans="1:15" ht="12" customHeight="1">
      <c r="A27" s="221">
        <v>3.5</v>
      </c>
      <c r="B27" s="28">
        <f t="shared" si="0"/>
        <v>110</v>
      </c>
      <c r="C27" s="28">
        <f t="shared" si="1"/>
        <v>82.5</v>
      </c>
      <c r="D27" s="3" t="s">
        <v>924</v>
      </c>
      <c r="E27" s="233" t="s">
        <v>923</v>
      </c>
      <c r="F27" s="219"/>
      <c r="G27" s="33">
        <f t="shared" si="2"/>
        <v>0.3294270833333333</v>
      </c>
      <c r="H27" s="33">
        <f t="shared" si="3"/>
        <v>0.34374999999999994</v>
      </c>
      <c r="I27" s="33">
        <f t="shared" si="4"/>
        <v>0.3601190476190476</v>
      </c>
      <c r="J27" s="33">
        <f t="shared" si="5"/>
        <v>0.37900641025641024</v>
      </c>
      <c r="K27" s="199">
        <f t="shared" si="6"/>
        <v>0.40104166666666663</v>
      </c>
      <c r="L27" s="32"/>
      <c r="M27" s="4"/>
      <c r="N27" s="4"/>
      <c r="O27" s="4"/>
    </row>
    <row r="28" spans="1:15" ht="12" customHeight="1">
      <c r="A28" s="221">
        <v>1.5</v>
      </c>
      <c r="B28" s="28">
        <f t="shared" si="0"/>
        <v>108.5</v>
      </c>
      <c r="C28" s="28">
        <f t="shared" si="1"/>
        <v>84</v>
      </c>
      <c r="D28" s="3" t="s">
        <v>925</v>
      </c>
      <c r="E28" s="233" t="s">
        <v>57</v>
      </c>
      <c r="F28" s="219"/>
      <c r="G28" s="33">
        <f t="shared" si="2"/>
        <v>0.3333333333333333</v>
      </c>
      <c r="H28" s="33">
        <f t="shared" si="3"/>
        <v>0.34791666666666665</v>
      </c>
      <c r="I28" s="33">
        <f t="shared" si="4"/>
        <v>0.3645833333333333</v>
      </c>
      <c r="J28" s="33">
        <f t="shared" si="5"/>
        <v>0.38381410256410253</v>
      </c>
      <c r="K28" s="199">
        <f t="shared" si="6"/>
        <v>0.40624999999999994</v>
      </c>
      <c r="L28" s="32"/>
      <c r="M28" s="4"/>
      <c r="N28" s="4"/>
      <c r="O28" s="4"/>
    </row>
    <row r="29" spans="1:15" ht="12" customHeight="1">
      <c r="A29" s="221">
        <v>5</v>
      </c>
      <c r="B29" s="28">
        <f t="shared" si="0"/>
        <v>103.5</v>
      </c>
      <c r="C29" s="28">
        <f t="shared" si="1"/>
        <v>89</v>
      </c>
      <c r="D29" s="315" t="s">
        <v>926</v>
      </c>
      <c r="E29" s="233" t="s">
        <v>57</v>
      </c>
      <c r="F29" s="219"/>
      <c r="G29" s="33">
        <f t="shared" si="2"/>
        <v>0.34635416666666663</v>
      </c>
      <c r="H29" s="33">
        <f t="shared" si="3"/>
        <v>0.36180555555555555</v>
      </c>
      <c r="I29" s="33">
        <f t="shared" si="4"/>
        <v>0.3794642857142857</v>
      </c>
      <c r="J29" s="33">
        <f t="shared" si="5"/>
        <v>0.39983974358974356</v>
      </c>
      <c r="K29" s="199">
        <f t="shared" si="6"/>
        <v>0.42361111111111105</v>
      </c>
      <c r="M29" s="4"/>
      <c r="N29" s="4"/>
      <c r="O29" s="4"/>
    </row>
    <row r="30" spans="1:15" ht="12" customHeight="1">
      <c r="A30" s="221">
        <v>4</v>
      </c>
      <c r="B30" s="28">
        <f t="shared" si="0"/>
        <v>99.5</v>
      </c>
      <c r="C30" s="28">
        <f t="shared" si="1"/>
        <v>93</v>
      </c>
      <c r="D30" s="315" t="s">
        <v>921</v>
      </c>
      <c r="E30" s="233" t="s">
        <v>902</v>
      </c>
      <c r="F30" s="219"/>
      <c r="G30" s="33">
        <f t="shared" si="2"/>
        <v>0.3567708333333333</v>
      </c>
      <c r="H30" s="33">
        <f t="shared" si="3"/>
        <v>0.3729166666666666</v>
      </c>
      <c r="I30" s="33">
        <f t="shared" si="4"/>
        <v>0.39136904761904756</v>
      </c>
      <c r="J30" s="33">
        <f t="shared" si="5"/>
        <v>0.4126602564102564</v>
      </c>
      <c r="K30" s="199">
        <f t="shared" si="6"/>
        <v>0.43749999999999994</v>
      </c>
      <c r="M30" s="4"/>
      <c r="N30" s="4"/>
      <c r="O30" s="4"/>
    </row>
    <row r="31" spans="1:15" ht="12" customHeight="1">
      <c r="A31" s="221">
        <v>1.5</v>
      </c>
      <c r="B31" s="28">
        <f t="shared" si="0"/>
        <v>98</v>
      </c>
      <c r="C31" s="28">
        <f t="shared" si="1"/>
        <v>94.5</v>
      </c>
      <c r="D31" s="315" t="s">
        <v>920</v>
      </c>
      <c r="E31" s="233" t="s">
        <v>902</v>
      </c>
      <c r="F31" s="219"/>
      <c r="G31" s="33">
        <f t="shared" si="2"/>
        <v>0.3606770833333333</v>
      </c>
      <c r="H31" s="33">
        <f t="shared" si="3"/>
        <v>0.37708333333333327</v>
      </c>
      <c r="I31" s="33">
        <f t="shared" si="4"/>
        <v>0.3958333333333333</v>
      </c>
      <c r="J31" s="33">
        <f t="shared" si="5"/>
        <v>0.4174679487179487</v>
      </c>
      <c r="K31" s="199">
        <f t="shared" si="6"/>
        <v>0.4427083333333333</v>
      </c>
      <c r="M31" s="4"/>
      <c r="N31" s="4"/>
      <c r="O31" s="4"/>
    </row>
    <row r="32" spans="1:15" ht="12" customHeight="1">
      <c r="A32" s="221">
        <v>4</v>
      </c>
      <c r="B32" s="28">
        <f t="shared" si="0"/>
        <v>94</v>
      </c>
      <c r="C32" s="28">
        <f t="shared" si="1"/>
        <v>98.5</v>
      </c>
      <c r="D32" s="315" t="s">
        <v>903</v>
      </c>
      <c r="E32" s="233" t="s">
        <v>902</v>
      </c>
      <c r="G32" s="33">
        <f t="shared" si="2"/>
        <v>0.37109374999999994</v>
      </c>
      <c r="H32" s="33">
        <f t="shared" si="3"/>
        <v>0.3881944444444444</v>
      </c>
      <c r="I32" s="33">
        <f t="shared" si="4"/>
        <v>0.4077380952380952</v>
      </c>
      <c r="J32" s="33">
        <f t="shared" si="5"/>
        <v>0.4302884615384615</v>
      </c>
      <c r="K32" s="199">
        <f t="shared" si="6"/>
        <v>0.4565972222222222</v>
      </c>
      <c r="M32" s="4"/>
      <c r="N32" s="4"/>
      <c r="O32" s="4"/>
    </row>
    <row r="33" spans="1:15" ht="12" customHeight="1">
      <c r="A33" s="1">
        <v>3</v>
      </c>
      <c r="B33" s="28">
        <f t="shared" si="0"/>
        <v>91</v>
      </c>
      <c r="C33" s="28">
        <f t="shared" si="1"/>
        <v>101.5</v>
      </c>
      <c r="D33" s="315" t="s">
        <v>904</v>
      </c>
      <c r="E33" s="233" t="s">
        <v>902</v>
      </c>
      <c r="F33" s="219"/>
      <c r="G33" s="33">
        <f t="shared" si="2"/>
        <v>0.37890624999999994</v>
      </c>
      <c r="H33" s="33">
        <f t="shared" si="3"/>
        <v>0.3965277777777777</v>
      </c>
      <c r="I33" s="33">
        <f t="shared" si="4"/>
        <v>0.41666666666666663</v>
      </c>
      <c r="J33" s="33">
        <f t="shared" si="5"/>
        <v>0.43990384615384615</v>
      </c>
      <c r="K33" s="199">
        <f t="shared" si="6"/>
        <v>0.46701388888888884</v>
      </c>
      <c r="M33" s="4"/>
      <c r="N33" s="4"/>
      <c r="O33" s="4"/>
    </row>
    <row r="34" spans="1:15" ht="12" customHeight="1">
      <c r="A34" s="1">
        <v>4</v>
      </c>
      <c r="B34" s="28">
        <f t="shared" si="0"/>
        <v>87</v>
      </c>
      <c r="C34" s="28">
        <f t="shared" si="1"/>
        <v>105.5</v>
      </c>
      <c r="D34" s="315" t="s">
        <v>945</v>
      </c>
      <c r="E34" s="248" t="s">
        <v>946</v>
      </c>
      <c r="F34" s="219"/>
      <c r="G34" s="33">
        <f t="shared" si="2"/>
        <v>0.38932291666666663</v>
      </c>
      <c r="H34" s="33">
        <f t="shared" si="3"/>
        <v>0.40763888888888883</v>
      </c>
      <c r="I34" s="33">
        <f t="shared" si="4"/>
        <v>0.42857142857142855</v>
      </c>
      <c r="J34" s="33">
        <f t="shared" si="5"/>
        <v>0.4527243589743589</v>
      </c>
      <c r="K34" s="199">
        <f t="shared" si="6"/>
        <v>0.48090277777777773</v>
      </c>
      <c r="M34" s="4"/>
      <c r="N34" s="4"/>
      <c r="O34" s="4"/>
    </row>
    <row r="35" spans="1:15" ht="12" customHeight="1">
      <c r="A35" s="1">
        <v>1.5</v>
      </c>
      <c r="B35" s="28">
        <f t="shared" si="0"/>
        <v>85.5</v>
      </c>
      <c r="C35" s="28">
        <f t="shared" si="1"/>
        <v>107</v>
      </c>
      <c r="D35" s="315" t="s">
        <v>947</v>
      </c>
      <c r="E35" s="248" t="s">
        <v>612</v>
      </c>
      <c r="F35" s="219"/>
      <c r="G35" s="33">
        <f t="shared" si="2"/>
        <v>0.39322916666666663</v>
      </c>
      <c r="H35" s="33">
        <f t="shared" si="3"/>
        <v>0.4118055555555555</v>
      </c>
      <c r="I35" s="33">
        <f t="shared" si="4"/>
        <v>0.43303571428571425</v>
      </c>
      <c r="J35" s="33">
        <f t="shared" si="5"/>
        <v>0.45753205128205127</v>
      </c>
      <c r="K35" s="199">
        <f t="shared" si="6"/>
        <v>0.48611111111111105</v>
      </c>
      <c r="M35" s="4"/>
      <c r="N35" s="4"/>
      <c r="O35" s="4"/>
    </row>
    <row r="36" spans="1:15" ht="12" customHeight="1">
      <c r="A36" s="1">
        <v>2.5</v>
      </c>
      <c r="B36" s="28">
        <f t="shared" si="0"/>
        <v>83</v>
      </c>
      <c r="C36" s="28">
        <f t="shared" si="1"/>
        <v>109.5</v>
      </c>
      <c r="D36" s="308" t="s">
        <v>948</v>
      </c>
      <c r="E36" s="267" t="s">
        <v>949</v>
      </c>
      <c r="G36" s="33">
        <f t="shared" si="2"/>
        <v>0.3997395833333333</v>
      </c>
      <c r="H36" s="33">
        <f t="shared" si="3"/>
        <v>0.41874999999999996</v>
      </c>
      <c r="I36" s="33">
        <f t="shared" si="4"/>
        <v>0.44047619047619047</v>
      </c>
      <c r="J36" s="33">
        <f t="shared" si="5"/>
        <v>0.46554487179487175</v>
      </c>
      <c r="K36" s="199">
        <f t="shared" si="6"/>
        <v>0.49479166666666663</v>
      </c>
      <c r="M36" s="4"/>
      <c r="N36" s="4"/>
      <c r="O36" s="4"/>
    </row>
    <row r="37" spans="2:15" ht="12" customHeight="1" hidden="1">
      <c r="B37" s="28">
        <f t="shared" si="0"/>
        <v>83</v>
      </c>
      <c r="C37" s="28">
        <f t="shared" si="1"/>
        <v>109.5</v>
      </c>
      <c r="D37" s="157"/>
      <c r="E37" s="267"/>
      <c r="F37" s="159"/>
      <c r="G37" s="33">
        <f t="shared" si="2"/>
        <v>0.3997395833333333</v>
      </c>
      <c r="H37" s="33">
        <f t="shared" si="3"/>
        <v>0.41874999999999996</v>
      </c>
      <c r="I37" s="33">
        <f t="shared" si="4"/>
        <v>0.44047619047619047</v>
      </c>
      <c r="J37" s="33">
        <f t="shared" si="5"/>
        <v>0.46554487179487175</v>
      </c>
      <c r="K37" s="199">
        <f t="shared" si="6"/>
        <v>0.49479166666666663</v>
      </c>
      <c r="M37" s="4"/>
      <c r="N37" s="4"/>
      <c r="O37" s="4"/>
    </row>
    <row r="38" spans="1:15" ht="12" customHeight="1" hidden="1">
      <c r="A38" s="190"/>
      <c r="B38" s="28">
        <f t="shared" si="0"/>
        <v>83</v>
      </c>
      <c r="C38" s="28">
        <f t="shared" si="1"/>
        <v>109.5</v>
      </c>
      <c r="D38" s="157"/>
      <c r="E38" s="267"/>
      <c r="F38" s="159"/>
      <c r="G38" s="33">
        <f t="shared" si="2"/>
        <v>0.3997395833333333</v>
      </c>
      <c r="H38" s="33">
        <f t="shared" si="3"/>
        <v>0.41874999999999996</v>
      </c>
      <c r="I38" s="33">
        <f t="shared" si="4"/>
        <v>0.44047619047619047</v>
      </c>
      <c r="J38" s="33">
        <f t="shared" si="5"/>
        <v>0.46554487179487175</v>
      </c>
      <c r="K38" s="199">
        <f t="shared" si="6"/>
        <v>0.49479166666666663</v>
      </c>
      <c r="M38" s="4"/>
      <c r="N38" s="4"/>
      <c r="O38" s="4"/>
    </row>
    <row r="39" spans="1:15" ht="12" customHeight="1" hidden="1">
      <c r="A39" s="190"/>
      <c r="B39" s="28">
        <f t="shared" si="0"/>
        <v>83</v>
      </c>
      <c r="C39" s="28">
        <f t="shared" si="1"/>
        <v>109.5</v>
      </c>
      <c r="D39" s="157"/>
      <c r="E39" s="267"/>
      <c r="F39" s="159"/>
      <c r="G39" s="33">
        <f t="shared" si="2"/>
        <v>0.3997395833333333</v>
      </c>
      <c r="H39" s="33">
        <f t="shared" si="3"/>
        <v>0.41874999999999996</v>
      </c>
      <c r="I39" s="33">
        <f t="shared" si="4"/>
        <v>0.44047619047619047</v>
      </c>
      <c r="J39" s="33">
        <f t="shared" si="5"/>
        <v>0.46554487179487175</v>
      </c>
      <c r="K39" s="199">
        <f t="shared" si="6"/>
        <v>0.49479166666666663</v>
      </c>
      <c r="M39" s="4"/>
      <c r="N39" s="4"/>
      <c r="O39" s="4"/>
    </row>
    <row r="40" spans="1:15" ht="12" customHeight="1" hidden="1">
      <c r="A40" s="190"/>
      <c r="B40" s="28">
        <f t="shared" si="0"/>
        <v>83</v>
      </c>
      <c r="C40" s="28">
        <f t="shared" si="1"/>
        <v>109.5</v>
      </c>
      <c r="D40" s="157"/>
      <c r="E40" s="267"/>
      <c r="F40" s="159"/>
      <c r="G40" s="33">
        <f t="shared" si="2"/>
        <v>0.3997395833333333</v>
      </c>
      <c r="H40" s="33">
        <f t="shared" si="3"/>
        <v>0.41874999999999996</v>
      </c>
      <c r="I40" s="33">
        <f t="shared" si="4"/>
        <v>0.44047619047619047</v>
      </c>
      <c r="J40" s="33">
        <f t="shared" si="5"/>
        <v>0.46554487179487175</v>
      </c>
      <c r="K40" s="199">
        <f t="shared" si="6"/>
        <v>0.49479166666666663</v>
      </c>
      <c r="M40" s="4"/>
      <c r="N40" s="4"/>
      <c r="O40" s="4"/>
    </row>
    <row r="41" spans="1:15" ht="12" customHeight="1" hidden="1">
      <c r="A41" s="190"/>
      <c r="B41" s="28">
        <f t="shared" si="0"/>
        <v>83</v>
      </c>
      <c r="C41" s="28">
        <f t="shared" si="1"/>
        <v>109.5</v>
      </c>
      <c r="D41" s="157"/>
      <c r="E41" s="267"/>
      <c r="F41" s="159"/>
      <c r="G41" s="33">
        <f t="shared" si="2"/>
        <v>0.3997395833333333</v>
      </c>
      <c r="H41" s="33">
        <f t="shared" si="3"/>
        <v>0.41874999999999996</v>
      </c>
      <c r="I41" s="33">
        <f t="shared" si="4"/>
        <v>0.44047619047619047</v>
      </c>
      <c r="J41" s="33">
        <f t="shared" si="5"/>
        <v>0.46554487179487175</v>
      </c>
      <c r="K41" s="199">
        <f t="shared" si="6"/>
        <v>0.49479166666666663</v>
      </c>
      <c r="M41" s="4"/>
      <c r="N41" s="4"/>
      <c r="O41" s="4"/>
    </row>
    <row r="42" spans="1:15" ht="12" customHeight="1" hidden="1">
      <c r="A42" s="190"/>
      <c r="B42" s="28">
        <f t="shared" si="0"/>
        <v>83</v>
      </c>
      <c r="C42" s="28">
        <f t="shared" si="1"/>
        <v>109.5</v>
      </c>
      <c r="D42" s="157"/>
      <c r="E42" s="267"/>
      <c r="F42" s="159"/>
      <c r="G42" s="33">
        <f t="shared" si="2"/>
        <v>0.3997395833333333</v>
      </c>
      <c r="H42" s="33">
        <f t="shared" si="3"/>
        <v>0.41874999999999996</v>
      </c>
      <c r="I42" s="33">
        <f t="shared" si="4"/>
        <v>0.44047619047619047</v>
      </c>
      <c r="J42" s="33">
        <f t="shared" si="5"/>
        <v>0.46554487179487175</v>
      </c>
      <c r="K42" s="199">
        <f t="shared" si="6"/>
        <v>0.49479166666666663</v>
      </c>
      <c r="M42" s="4"/>
      <c r="N42" s="4"/>
      <c r="O42" s="4"/>
    </row>
    <row r="43" spans="1:15" ht="12" customHeight="1" hidden="1">
      <c r="A43" s="190"/>
      <c r="B43" s="28">
        <f t="shared" si="0"/>
        <v>83</v>
      </c>
      <c r="C43" s="28">
        <f t="shared" si="1"/>
        <v>109.5</v>
      </c>
      <c r="D43" s="157"/>
      <c r="E43" s="267"/>
      <c r="F43" s="159"/>
      <c r="G43" s="33">
        <f t="shared" si="2"/>
        <v>0.3997395833333333</v>
      </c>
      <c r="H43" s="33">
        <f t="shared" si="3"/>
        <v>0.41874999999999996</v>
      </c>
      <c r="I43" s="33">
        <f t="shared" si="4"/>
        <v>0.44047619047619047</v>
      </c>
      <c r="J43" s="33">
        <f t="shared" si="5"/>
        <v>0.46554487179487175</v>
      </c>
      <c r="K43" s="199">
        <f t="shared" si="6"/>
        <v>0.49479166666666663</v>
      </c>
      <c r="M43" s="4"/>
      <c r="N43" s="4"/>
      <c r="O43" s="4"/>
    </row>
    <row r="44" spans="1:15" ht="12" customHeight="1" hidden="1">
      <c r="A44" s="190"/>
      <c r="B44" s="28">
        <f t="shared" si="0"/>
        <v>83</v>
      </c>
      <c r="C44" s="28">
        <f t="shared" si="1"/>
        <v>109.5</v>
      </c>
      <c r="D44" s="157"/>
      <c r="E44" s="267"/>
      <c r="F44" s="159"/>
      <c r="G44" s="33">
        <f t="shared" si="2"/>
        <v>0.3997395833333333</v>
      </c>
      <c r="H44" s="33">
        <f t="shared" si="3"/>
        <v>0.41874999999999996</v>
      </c>
      <c r="I44" s="33">
        <f t="shared" si="4"/>
        <v>0.44047619047619047</v>
      </c>
      <c r="J44" s="33">
        <f t="shared" si="5"/>
        <v>0.46554487179487175</v>
      </c>
      <c r="K44" s="199">
        <f t="shared" si="6"/>
        <v>0.49479166666666663</v>
      </c>
      <c r="M44" s="4"/>
      <c r="N44" s="4"/>
      <c r="O44" s="4"/>
    </row>
    <row r="45" spans="1:15" ht="12" customHeight="1" hidden="1">
      <c r="A45" s="190"/>
      <c r="B45" s="28">
        <f t="shared" si="0"/>
        <v>83</v>
      </c>
      <c r="C45" s="28">
        <f t="shared" si="1"/>
        <v>109.5</v>
      </c>
      <c r="D45" s="157"/>
      <c r="E45" s="267"/>
      <c r="F45" s="159"/>
      <c r="G45" s="33">
        <f t="shared" si="2"/>
        <v>0.3997395833333333</v>
      </c>
      <c r="H45" s="33">
        <f t="shared" si="3"/>
        <v>0.41874999999999996</v>
      </c>
      <c r="I45" s="33">
        <f t="shared" si="4"/>
        <v>0.44047619047619047</v>
      </c>
      <c r="J45" s="33">
        <f t="shared" si="5"/>
        <v>0.46554487179487175</v>
      </c>
      <c r="K45" s="199">
        <f t="shared" si="6"/>
        <v>0.49479166666666663</v>
      </c>
      <c r="M45" s="4"/>
      <c r="N45" s="4"/>
      <c r="O45" s="4"/>
    </row>
    <row r="46" spans="1:15" ht="12" customHeight="1" hidden="1">
      <c r="A46" s="190"/>
      <c r="B46" s="28">
        <f t="shared" si="0"/>
        <v>83</v>
      </c>
      <c r="C46" s="28">
        <f t="shared" si="1"/>
        <v>109.5</v>
      </c>
      <c r="D46" s="157"/>
      <c r="E46" s="267"/>
      <c r="F46" s="159"/>
      <c r="G46" s="33">
        <f t="shared" si="2"/>
        <v>0.3997395833333333</v>
      </c>
      <c r="H46" s="33">
        <f t="shared" si="3"/>
        <v>0.41874999999999996</v>
      </c>
      <c r="I46" s="33">
        <f t="shared" si="4"/>
        <v>0.44047619047619047</v>
      </c>
      <c r="J46" s="33">
        <f t="shared" si="5"/>
        <v>0.46554487179487175</v>
      </c>
      <c r="K46" s="199">
        <f t="shared" si="6"/>
        <v>0.49479166666666663</v>
      </c>
      <c r="M46" s="4"/>
      <c r="N46" s="4"/>
      <c r="O46" s="4"/>
    </row>
    <row r="47" spans="1:15" ht="12" customHeight="1" hidden="1">
      <c r="A47" s="190"/>
      <c r="B47" s="28">
        <f t="shared" si="0"/>
        <v>83</v>
      </c>
      <c r="C47" s="28">
        <f t="shared" si="1"/>
        <v>109.5</v>
      </c>
      <c r="D47" s="157"/>
      <c r="E47" s="267"/>
      <c r="F47" s="159"/>
      <c r="G47" s="33">
        <f t="shared" si="2"/>
        <v>0.3997395833333333</v>
      </c>
      <c r="H47" s="33">
        <f t="shared" si="3"/>
        <v>0.41874999999999996</v>
      </c>
      <c r="I47" s="33">
        <f t="shared" si="4"/>
        <v>0.44047619047619047</v>
      </c>
      <c r="J47" s="33">
        <f t="shared" si="5"/>
        <v>0.46554487179487175</v>
      </c>
      <c r="K47" s="199">
        <f t="shared" si="6"/>
        <v>0.49479166666666663</v>
      </c>
      <c r="M47" s="4"/>
      <c r="N47" s="4"/>
      <c r="O47" s="4"/>
    </row>
    <row r="48" spans="1:15" ht="12" customHeight="1" hidden="1">
      <c r="A48" s="190"/>
      <c r="B48" s="28">
        <f t="shared" si="0"/>
        <v>83</v>
      </c>
      <c r="C48" s="28">
        <f t="shared" si="1"/>
        <v>109.5</v>
      </c>
      <c r="D48" s="157"/>
      <c r="E48" s="267"/>
      <c r="F48" s="159"/>
      <c r="G48" s="33">
        <f t="shared" si="2"/>
        <v>0.3997395833333333</v>
      </c>
      <c r="H48" s="33">
        <f t="shared" si="3"/>
        <v>0.41874999999999996</v>
      </c>
      <c r="I48" s="33">
        <f t="shared" si="4"/>
        <v>0.44047619047619047</v>
      </c>
      <c r="J48" s="33">
        <f t="shared" si="5"/>
        <v>0.46554487179487175</v>
      </c>
      <c r="K48" s="199">
        <f t="shared" si="6"/>
        <v>0.49479166666666663</v>
      </c>
      <c r="M48" s="4"/>
      <c r="N48" s="4"/>
      <c r="O48" s="4"/>
    </row>
    <row r="49" spans="1:15" ht="12" customHeight="1">
      <c r="A49" s="190">
        <v>3.5</v>
      </c>
      <c r="B49" s="28">
        <f t="shared" si="0"/>
        <v>79.5</v>
      </c>
      <c r="C49" s="28">
        <f t="shared" si="1"/>
        <v>113</v>
      </c>
      <c r="D49" s="316" t="s">
        <v>950</v>
      </c>
      <c r="E49" s="233"/>
      <c r="F49" s="219">
        <v>203</v>
      </c>
      <c r="G49" s="33">
        <f t="shared" si="2"/>
        <v>0.40885416666666663</v>
      </c>
      <c r="H49" s="33">
        <f t="shared" si="3"/>
        <v>0.42847222222222214</v>
      </c>
      <c r="I49" s="33">
        <f t="shared" si="4"/>
        <v>0.4508928571428571</v>
      </c>
      <c r="J49" s="33">
        <f t="shared" si="5"/>
        <v>0.4767628205128205</v>
      </c>
      <c r="K49" s="199">
        <f t="shared" si="6"/>
        <v>0.5069444444444444</v>
      </c>
      <c r="L49" s="18"/>
      <c r="M49" s="4"/>
      <c r="N49" s="4"/>
      <c r="O49" s="4"/>
    </row>
    <row r="50" spans="1:15" s="142" customFormat="1" ht="12" customHeight="1">
      <c r="A50" s="191"/>
      <c r="B50" s="138"/>
      <c r="C50" s="138"/>
      <c r="D50" s="211" t="s">
        <v>19</v>
      </c>
      <c r="E50" s="291"/>
      <c r="F50" s="213"/>
      <c r="G50" s="139"/>
      <c r="H50" s="139"/>
      <c r="I50" s="139"/>
      <c r="J50" s="139"/>
      <c r="K50" s="200"/>
      <c r="L50" s="144"/>
      <c r="M50" s="143"/>
      <c r="N50" s="143"/>
      <c r="O50" s="143"/>
    </row>
    <row r="51" spans="1:15" ht="12" customHeight="1">
      <c r="A51" s="221">
        <v>0</v>
      </c>
      <c r="B51" s="28">
        <f>B49</f>
        <v>79.5</v>
      </c>
      <c r="C51" s="28">
        <f>C49</f>
        <v>113</v>
      </c>
      <c r="D51" s="316" t="s">
        <v>950</v>
      </c>
      <c r="E51" s="233" t="s">
        <v>946</v>
      </c>
      <c r="F51" s="219"/>
      <c r="G51" s="31">
        <f>$L$6</f>
        <v>0.4791666666666667</v>
      </c>
      <c r="H51" s="31">
        <f>$L$6</f>
        <v>0.4791666666666667</v>
      </c>
      <c r="I51" s="31">
        <f>$L$6</f>
        <v>0.4791666666666667</v>
      </c>
      <c r="J51" s="31">
        <f>$M$6</f>
        <v>0.4791666666666667</v>
      </c>
      <c r="K51" s="198">
        <f>$M$6</f>
        <v>0.4791666666666667</v>
      </c>
      <c r="L51" s="48">
        <f>A51</f>
        <v>0</v>
      </c>
      <c r="M51" s="4"/>
      <c r="N51" s="4"/>
      <c r="O51" s="4"/>
    </row>
    <row r="52" spans="1:15" ht="12" customHeight="1">
      <c r="A52" s="221">
        <v>5</v>
      </c>
      <c r="B52" s="28">
        <f aca="true" t="shared" si="7" ref="B52:B80">B51-A52</f>
        <v>74.5</v>
      </c>
      <c r="C52" s="28">
        <f aca="true" t="shared" si="8" ref="C52:C80">C51+A52</f>
        <v>118</v>
      </c>
      <c r="D52" s="315" t="s">
        <v>951</v>
      </c>
      <c r="E52" s="233" t="s">
        <v>48</v>
      </c>
      <c r="F52" s="219">
        <v>213</v>
      </c>
      <c r="G52" s="33">
        <f>SUM($G$51+$O$3*L52)</f>
        <v>0.4921875</v>
      </c>
      <c r="H52" s="33">
        <f>SUM($H$51+$P$3*L52)</f>
        <v>0.4930555555555556</v>
      </c>
      <c r="I52" s="33">
        <f>SUM($I$51+$Q$3*L52)</f>
        <v>0.49404761904761907</v>
      </c>
      <c r="J52" s="33">
        <f>SUM($J$51+$R$3*L52)</f>
        <v>0.4951923076923077</v>
      </c>
      <c r="K52" s="199">
        <f>SUM($K$51+$S$3*L52)</f>
        <v>0.4965277777777778</v>
      </c>
      <c r="L52" s="35">
        <f>L50+A52</f>
        <v>5</v>
      </c>
      <c r="M52" s="4"/>
      <c r="N52" s="4"/>
      <c r="O52" s="4"/>
    </row>
    <row r="53" spans="1:15" ht="12" customHeight="1">
      <c r="A53" s="221">
        <v>2.5</v>
      </c>
      <c r="B53" s="28">
        <f t="shared" si="7"/>
        <v>72</v>
      </c>
      <c r="C53" s="28">
        <f t="shared" si="8"/>
        <v>120.5</v>
      </c>
      <c r="D53" s="309" t="s">
        <v>905</v>
      </c>
      <c r="E53" s="233"/>
      <c r="F53" s="219"/>
      <c r="G53" s="33">
        <f>SUM($G$51+$O$3*L53)</f>
        <v>0.48567708333333337</v>
      </c>
      <c r="H53" s="33">
        <f>SUM($H$51+$P$3*L53)</f>
        <v>0.4861111111111111</v>
      </c>
      <c r="I53" s="33">
        <f>SUM($I$51+$Q$3*L53)</f>
        <v>0.48660714285714285</v>
      </c>
      <c r="J53" s="33">
        <f>SUM($J$51+$R$3*L53)</f>
        <v>0.4871794871794872</v>
      </c>
      <c r="K53" s="199">
        <f>SUM($K$51+$S$3*L53)</f>
        <v>0.48784722222222227</v>
      </c>
      <c r="L53" s="35">
        <f>L51+A53</f>
        <v>2.5</v>
      </c>
      <c r="M53" s="4"/>
      <c r="N53" s="4"/>
      <c r="O53" s="4"/>
    </row>
    <row r="54" spans="1:15" ht="12" customHeight="1">
      <c r="A54" s="221">
        <v>2</v>
      </c>
      <c r="B54" s="28">
        <f t="shared" si="7"/>
        <v>70</v>
      </c>
      <c r="C54" s="28">
        <f t="shared" si="8"/>
        <v>122.5</v>
      </c>
      <c r="D54" s="311" t="s">
        <v>906</v>
      </c>
      <c r="E54" s="233" t="s">
        <v>222</v>
      </c>
      <c r="F54" s="219"/>
      <c r="G54" s="33">
        <f aca="true" t="shared" si="9" ref="G54:G80">SUM($G$51+$O$3*L54)</f>
        <v>0.4908854166666667</v>
      </c>
      <c r="H54" s="33">
        <f aca="true" t="shared" si="10" ref="H54:H80">SUM($H$51+$P$3*L54)</f>
        <v>0.4916666666666667</v>
      </c>
      <c r="I54" s="33">
        <f aca="true" t="shared" si="11" ref="I54:I80">SUM($I$51+$Q$3*L54)</f>
        <v>0.49255952380952384</v>
      </c>
      <c r="J54" s="33">
        <f aca="true" t="shared" si="12" ref="J54:J80">SUM($J$51+$R$3*L54)</f>
        <v>0.4935897435897436</v>
      </c>
      <c r="K54" s="199">
        <f aca="true" t="shared" si="13" ref="K54:K80">SUM($K$51+$S$3*L54)</f>
        <v>0.4947916666666667</v>
      </c>
      <c r="L54" s="35">
        <f aca="true" t="shared" si="14" ref="L54:L80">L53+A54</f>
        <v>4.5</v>
      </c>
      <c r="M54" s="4"/>
      <c r="N54" s="4"/>
      <c r="O54" s="4"/>
    </row>
    <row r="55" spans="1:15" ht="12" customHeight="1">
      <c r="A55" s="221">
        <v>1</v>
      </c>
      <c r="B55" s="28">
        <f t="shared" si="7"/>
        <v>69</v>
      </c>
      <c r="C55" s="28">
        <f t="shared" si="8"/>
        <v>123.5</v>
      </c>
      <c r="D55" s="315" t="s">
        <v>927</v>
      </c>
      <c r="E55" s="233" t="s">
        <v>70</v>
      </c>
      <c r="F55" s="219"/>
      <c r="G55" s="33">
        <f t="shared" si="9"/>
        <v>0.49348958333333337</v>
      </c>
      <c r="H55" s="33">
        <f t="shared" si="10"/>
        <v>0.49444444444444446</v>
      </c>
      <c r="I55" s="33">
        <f t="shared" si="11"/>
        <v>0.4955357142857143</v>
      </c>
      <c r="J55" s="33">
        <f t="shared" si="12"/>
        <v>0.4967948717948718</v>
      </c>
      <c r="K55" s="199">
        <f t="shared" si="13"/>
        <v>0.4982638888888889</v>
      </c>
      <c r="L55" s="35">
        <f t="shared" si="14"/>
        <v>5.5</v>
      </c>
      <c r="M55" s="4"/>
      <c r="N55" s="4"/>
      <c r="O55" s="4"/>
    </row>
    <row r="56" spans="1:15" ht="12" customHeight="1">
      <c r="A56" s="221">
        <v>2</v>
      </c>
      <c r="B56" s="28">
        <f t="shared" si="7"/>
        <v>67</v>
      </c>
      <c r="C56" s="28">
        <f t="shared" si="8"/>
        <v>125.5</v>
      </c>
      <c r="D56" s="311" t="s">
        <v>907</v>
      </c>
      <c r="E56" s="233" t="s">
        <v>70</v>
      </c>
      <c r="F56" s="219"/>
      <c r="G56" s="33">
        <f t="shared" si="9"/>
        <v>0.4986979166666667</v>
      </c>
      <c r="H56" s="33">
        <f t="shared" si="10"/>
        <v>0.5</v>
      </c>
      <c r="I56" s="33">
        <f t="shared" si="11"/>
        <v>0.5014880952380952</v>
      </c>
      <c r="J56" s="33">
        <f t="shared" si="12"/>
        <v>0.5032051282051282</v>
      </c>
      <c r="K56" s="199">
        <f t="shared" si="13"/>
        <v>0.5052083333333334</v>
      </c>
      <c r="L56" s="35">
        <f t="shared" si="14"/>
        <v>7.5</v>
      </c>
      <c r="M56" s="4"/>
      <c r="N56" s="4"/>
      <c r="O56" s="4"/>
    </row>
    <row r="57" spans="1:15" ht="12" customHeight="1">
      <c r="A57" s="221">
        <v>3</v>
      </c>
      <c r="B57" s="28">
        <f t="shared" si="7"/>
        <v>64</v>
      </c>
      <c r="C57" s="28">
        <f t="shared" si="8"/>
        <v>128.5</v>
      </c>
      <c r="D57" s="309" t="s">
        <v>287</v>
      </c>
      <c r="E57" s="233" t="s">
        <v>56</v>
      </c>
      <c r="F57" s="219"/>
      <c r="G57" s="33">
        <f t="shared" si="9"/>
        <v>0.5065104166666667</v>
      </c>
      <c r="H57" s="33">
        <f t="shared" si="10"/>
        <v>0.5083333333333333</v>
      </c>
      <c r="I57" s="33">
        <f t="shared" si="11"/>
        <v>0.5104166666666667</v>
      </c>
      <c r="J57" s="33">
        <f t="shared" si="12"/>
        <v>0.5128205128205129</v>
      </c>
      <c r="K57" s="199">
        <f t="shared" si="13"/>
        <v>0.515625</v>
      </c>
      <c r="L57" s="35">
        <f t="shared" si="14"/>
        <v>10.5</v>
      </c>
      <c r="M57" s="4"/>
      <c r="N57" s="4"/>
      <c r="O57" s="4"/>
    </row>
    <row r="58" spans="1:15" ht="12" customHeight="1">
      <c r="A58" s="221">
        <v>1</v>
      </c>
      <c r="B58" s="28">
        <f t="shared" si="7"/>
        <v>63</v>
      </c>
      <c r="C58" s="28">
        <f t="shared" si="8"/>
        <v>129.5</v>
      </c>
      <c r="D58" s="311" t="s">
        <v>928</v>
      </c>
      <c r="E58" s="233" t="s">
        <v>56</v>
      </c>
      <c r="F58" s="219"/>
      <c r="G58" s="33">
        <f t="shared" si="9"/>
        <v>0.5091145833333334</v>
      </c>
      <c r="H58" s="33">
        <f t="shared" si="10"/>
        <v>0.5111111111111111</v>
      </c>
      <c r="I58" s="33">
        <f t="shared" si="11"/>
        <v>0.5133928571428572</v>
      </c>
      <c r="J58" s="33">
        <f t="shared" si="12"/>
        <v>0.5160256410256411</v>
      </c>
      <c r="K58" s="199">
        <f t="shared" si="13"/>
        <v>0.5190972222222222</v>
      </c>
      <c r="L58" s="35">
        <f t="shared" si="14"/>
        <v>11.5</v>
      </c>
      <c r="M58" s="4"/>
      <c r="N58" s="4"/>
      <c r="O58" s="4"/>
    </row>
    <row r="59" spans="1:15" ht="12" customHeight="1">
      <c r="A59" s="221">
        <v>3</v>
      </c>
      <c r="B59" s="28">
        <f t="shared" si="7"/>
        <v>60</v>
      </c>
      <c r="C59" s="28">
        <f t="shared" si="8"/>
        <v>132.5</v>
      </c>
      <c r="D59" s="315" t="s">
        <v>929</v>
      </c>
      <c r="E59" s="233" t="s">
        <v>908</v>
      </c>
      <c r="F59" s="219"/>
      <c r="G59" s="33">
        <f t="shared" si="9"/>
        <v>0.5169270833333334</v>
      </c>
      <c r="H59" s="33">
        <f t="shared" si="10"/>
        <v>0.5194444444444445</v>
      </c>
      <c r="I59" s="33">
        <f t="shared" si="11"/>
        <v>0.5223214285714286</v>
      </c>
      <c r="J59" s="33">
        <f t="shared" si="12"/>
        <v>0.5256410256410257</v>
      </c>
      <c r="K59" s="199">
        <f t="shared" si="13"/>
        <v>0.529513888888889</v>
      </c>
      <c r="L59" s="35">
        <f t="shared" si="14"/>
        <v>14.5</v>
      </c>
      <c r="M59" s="4"/>
      <c r="N59" s="4"/>
      <c r="O59" s="4"/>
    </row>
    <row r="60" spans="1:15" ht="12" customHeight="1">
      <c r="A60" s="221">
        <v>2</v>
      </c>
      <c r="B60" s="28">
        <f t="shared" si="7"/>
        <v>58</v>
      </c>
      <c r="C60" s="28">
        <f t="shared" si="8"/>
        <v>134.5</v>
      </c>
      <c r="D60" s="315" t="s">
        <v>930</v>
      </c>
      <c r="E60" s="233" t="s">
        <v>56</v>
      </c>
      <c r="F60" s="219"/>
      <c r="G60" s="33">
        <f t="shared" si="9"/>
        <v>0.5221354166666667</v>
      </c>
      <c r="H60" s="33">
        <f t="shared" si="10"/>
        <v>0.525</v>
      </c>
      <c r="I60" s="33">
        <f t="shared" si="11"/>
        <v>0.5282738095238095</v>
      </c>
      <c r="J60" s="33">
        <f t="shared" si="12"/>
        <v>0.532051282051282</v>
      </c>
      <c r="K60" s="199">
        <f t="shared" si="13"/>
        <v>0.5364583333333334</v>
      </c>
      <c r="L60" s="35">
        <f t="shared" si="14"/>
        <v>16.5</v>
      </c>
      <c r="M60" s="4"/>
      <c r="N60" s="4"/>
      <c r="O60" s="4"/>
    </row>
    <row r="61" spans="1:15" ht="12" customHeight="1">
      <c r="A61" s="221">
        <v>4</v>
      </c>
      <c r="B61" s="28">
        <f t="shared" si="7"/>
        <v>54</v>
      </c>
      <c r="C61" s="28">
        <f t="shared" si="8"/>
        <v>138.5</v>
      </c>
      <c r="D61" s="315" t="s">
        <v>909</v>
      </c>
      <c r="E61" s="233" t="s">
        <v>56</v>
      </c>
      <c r="F61" s="219"/>
      <c r="G61" s="33">
        <f t="shared" si="9"/>
        <v>0.5325520833333334</v>
      </c>
      <c r="H61" s="33">
        <f t="shared" si="10"/>
        <v>0.5361111111111111</v>
      </c>
      <c r="I61" s="33">
        <f t="shared" si="11"/>
        <v>0.5401785714285714</v>
      </c>
      <c r="J61" s="33">
        <f t="shared" si="12"/>
        <v>0.5448717948717949</v>
      </c>
      <c r="K61" s="199">
        <f t="shared" si="13"/>
        <v>0.5503472222222222</v>
      </c>
      <c r="L61" s="35">
        <f t="shared" si="14"/>
        <v>20.5</v>
      </c>
      <c r="M61" s="4"/>
      <c r="N61" s="4"/>
      <c r="O61" s="4"/>
    </row>
    <row r="62" spans="1:15" ht="12" customHeight="1">
      <c r="A62" s="221">
        <v>5</v>
      </c>
      <c r="B62" s="28">
        <f t="shared" si="7"/>
        <v>49</v>
      </c>
      <c r="C62" s="28">
        <f t="shared" si="8"/>
        <v>143.5</v>
      </c>
      <c r="D62" s="315" t="s">
        <v>932</v>
      </c>
      <c r="E62" s="233" t="s">
        <v>931</v>
      </c>
      <c r="F62" s="219"/>
      <c r="G62" s="33">
        <f t="shared" si="9"/>
        <v>0.5455729166666667</v>
      </c>
      <c r="H62" s="33">
        <f t="shared" si="10"/>
        <v>0.55</v>
      </c>
      <c r="I62" s="33">
        <f t="shared" si="11"/>
        <v>0.5550595238095238</v>
      </c>
      <c r="J62" s="33">
        <f t="shared" si="12"/>
        <v>0.5608974358974359</v>
      </c>
      <c r="K62" s="199">
        <f t="shared" si="13"/>
        <v>0.5677083333333334</v>
      </c>
      <c r="L62" s="35">
        <f t="shared" si="14"/>
        <v>25.5</v>
      </c>
      <c r="M62" s="4"/>
      <c r="N62" s="4"/>
      <c r="O62" s="4"/>
    </row>
    <row r="63" spans="1:15" ht="12" customHeight="1">
      <c r="A63" s="221">
        <v>2</v>
      </c>
      <c r="B63" s="28">
        <f t="shared" si="7"/>
        <v>47</v>
      </c>
      <c r="C63" s="28">
        <f t="shared" si="8"/>
        <v>145.5</v>
      </c>
      <c r="D63" s="315" t="s">
        <v>933</v>
      </c>
      <c r="E63" s="233" t="s">
        <v>931</v>
      </c>
      <c r="F63" s="219"/>
      <c r="G63" s="33">
        <f t="shared" si="9"/>
        <v>0.55078125</v>
      </c>
      <c r="H63" s="33">
        <f t="shared" si="10"/>
        <v>0.5555555555555556</v>
      </c>
      <c r="I63" s="33">
        <f t="shared" si="11"/>
        <v>0.5610119047619048</v>
      </c>
      <c r="J63" s="33">
        <f t="shared" si="12"/>
        <v>0.5673076923076923</v>
      </c>
      <c r="K63" s="199">
        <f t="shared" si="13"/>
        <v>0.5746527777777778</v>
      </c>
      <c r="L63" s="35">
        <f t="shared" si="14"/>
        <v>27.5</v>
      </c>
      <c r="M63" s="4"/>
      <c r="N63" s="4"/>
      <c r="O63" s="4"/>
    </row>
    <row r="64" spans="1:14" ht="12" customHeight="1">
      <c r="A64" s="301">
        <v>2</v>
      </c>
      <c r="B64" s="28">
        <f t="shared" si="7"/>
        <v>45</v>
      </c>
      <c r="C64" s="28">
        <f t="shared" si="8"/>
        <v>147.5</v>
      </c>
      <c r="D64" s="315" t="s">
        <v>910</v>
      </c>
      <c r="E64" s="233" t="s">
        <v>934</v>
      </c>
      <c r="F64" s="219"/>
      <c r="G64" s="33">
        <f t="shared" si="9"/>
        <v>0.5559895833333334</v>
      </c>
      <c r="H64" s="33">
        <f t="shared" si="10"/>
        <v>0.5611111111111111</v>
      </c>
      <c r="I64" s="33">
        <f t="shared" si="11"/>
        <v>0.5669642857142857</v>
      </c>
      <c r="J64" s="33">
        <f t="shared" si="12"/>
        <v>0.5737179487179487</v>
      </c>
      <c r="K64" s="199">
        <f t="shared" si="13"/>
        <v>0.5815972222222222</v>
      </c>
      <c r="L64" s="35">
        <f t="shared" si="14"/>
        <v>29.5</v>
      </c>
      <c r="M64" s="4"/>
      <c r="N64" s="4"/>
    </row>
    <row r="65" spans="1:15" ht="12" customHeight="1">
      <c r="A65" s="301">
        <v>1</v>
      </c>
      <c r="B65" s="28">
        <f t="shared" si="7"/>
        <v>44</v>
      </c>
      <c r="C65" s="28">
        <f t="shared" si="8"/>
        <v>148.5</v>
      </c>
      <c r="D65" s="309" t="s">
        <v>299</v>
      </c>
      <c r="E65" s="233" t="s">
        <v>934</v>
      </c>
      <c r="F65" s="219"/>
      <c r="G65" s="33">
        <f t="shared" si="9"/>
        <v>0.55859375</v>
      </c>
      <c r="H65" s="33">
        <f t="shared" si="10"/>
        <v>0.5638888888888889</v>
      </c>
      <c r="I65" s="33">
        <f t="shared" si="11"/>
        <v>0.5699404761904762</v>
      </c>
      <c r="J65" s="33">
        <f t="shared" si="12"/>
        <v>0.576923076923077</v>
      </c>
      <c r="K65" s="199">
        <f t="shared" si="13"/>
        <v>0.5850694444444444</v>
      </c>
      <c r="L65" s="35">
        <f t="shared" si="14"/>
        <v>30.5</v>
      </c>
      <c r="M65" s="4"/>
      <c r="N65" s="4"/>
      <c r="O65" s="4"/>
    </row>
    <row r="66" spans="1:15" ht="12" customHeight="1">
      <c r="A66" s="301">
        <v>1.5</v>
      </c>
      <c r="B66" s="28">
        <f t="shared" si="7"/>
        <v>42.5</v>
      </c>
      <c r="C66" s="28">
        <f t="shared" si="8"/>
        <v>150</v>
      </c>
      <c r="D66" s="311" t="s">
        <v>935</v>
      </c>
      <c r="E66" s="233" t="s">
        <v>934</v>
      </c>
      <c r="F66" s="219"/>
      <c r="G66" s="33">
        <f t="shared" si="9"/>
        <v>0.5625</v>
      </c>
      <c r="H66" s="33">
        <f t="shared" si="10"/>
        <v>0.5680555555555555</v>
      </c>
      <c r="I66" s="33">
        <f t="shared" si="11"/>
        <v>0.5744047619047619</v>
      </c>
      <c r="J66" s="33">
        <f t="shared" si="12"/>
        <v>0.5817307692307693</v>
      </c>
      <c r="K66" s="199">
        <f t="shared" si="13"/>
        <v>0.5902777777777778</v>
      </c>
      <c r="L66" s="35">
        <f t="shared" si="14"/>
        <v>32</v>
      </c>
      <c r="M66" s="4"/>
      <c r="N66" s="4"/>
      <c r="O66" s="4"/>
    </row>
    <row r="67" spans="1:15" ht="12" customHeight="1">
      <c r="A67" s="221">
        <v>3</v>
      </c>
      <c r="B67" s="28">
        <f t="shared" si="7"/>
        <v>39.5</v>
      </c>
      <c r="C67" s="28">
        <f t="shared" si="8"/>
        <v>153</v>
      </c>
      <c r="D67" s="311" t="s">
        <v>911</v>
      </c>
      <c r="E67" s="233" t="s">
        <v>953</v>
      </c>
      <c r="F67" s="219">
        <v>191</v>
      </c>
      <c r="G67" s="33">
        <f t="shared" si="9"/>
        <v>0.5703125</v>
      </c>
      <c r="H67" s="33">
        <f t="shared" si="10"/>
        <v>0.5763888888888888</v>
      </c>
      <c r="I67" s="33">
        <f t="shared" si="11"/>
        <v>0.5833333333333334</v>
      </c>
      <c r="J67" s="33">
        <f t="shared" si="12"/>
        <v>0.5913461538461539</v>
      </c>
      <c r="K67" s="199">
        <f t="shared" si="13"/>
        <v>0.6006944444444444</v>
      </c>
      <c r="L67" s="35">
        <f t="shared" si="14"/>
        <v>35</v>
      </c>
      <c r="M67" s="4"/>
      <c r="N67" s="4"/>
      <c r="O67" s="4"/>
    </row>
    <row r="68" spans="1:15" ht="12" customHeight="1">
      <c r="A68" s="221">
        <v>5.5</v>
      </c>
      <c r="B68" s="28">
        <f t="shared" si="7"/>
        <v>34</v>
      </c>
      <c r="C68" s="28">
        <f t="shared" si="8"/>
        <v>158.5</v>
      </c>
      <c r="D68" s="315" t="s">
        <v>912</v>
      </c>
      <c r="E68" s="233" t="s">
        <v>953</v>
      </c>
      <c r="F68" s="219"/>
      <c r="G68" s="33">
        <f t="shared" si="9"/>
        <v>0.5846354166666667</v>
      </c>
      <c r="H68" s="33">
        <f t="shared" si="10"/>
        <v>0.5916666666666667</v>
      </c>
      <c r="I68" s="33">
        <f t="shared" si="11"/>
        <v>0.5997023809523809</v>
      </c>
      <c r="J68" s="33">
        <f t="shared" si="12"/>
        <v>0.608974358974359</v>
      </c>
      <c r="K68" s="199">
        <f t="shared" si="13"/>
        <v>0.6197916666666667</v>
      </c>
      <c r="L68" s="35">
        <f t="shared" si="14"/>
        <v>40.5</v>
      </c>
      <c r="M68" s="4"/>
      <c r="N68" s="4"/>
      <c r="O68" s="4"/>
    </row>
    <row r="69" spans="1:15" ht="12" customHeight="1">
      <c r="A69" s="221">
        <v>2.5</v>
      </c>
      <c r="B69" s="28">
        <f t="shared" si="7"/>
        <v>31.5</v>
      </c>
      <c r="C69" s="28">
        <f t="shared" si="8"/>
        <v>161</v>
      </c>
      <c r="D69" s="315" t="s">
        <v>936</v>
      </c>
      <c r="E69" s="233" t="s">
        <v>953</v>
      </c>
      <c r="F69" s="219"/>
      <c r="G69" s="33">
        <f t="shared" si="9"/>
        <v>0.5911458333333334</v>
      </c>
      <c r="H69" s="33">
        <f t="shared" si="10"/>
        <v>0.5986111111111111</v>
      </c>
      <c r="I69" s="33">
        <f t="shared" si="11"/>
        <v>0.6071428571428572</v>
      </c>
      <c r="J69" s="33">
        <f t="shared" si="12"/>
        <v>0.6169871794871795</v>
      </c>
      <c r="K69" s="199">
        <f t="shared" si="13"/>
        <v>0.6284722222222222</v>
      </c>
      <c r="L69" s="35">
        <f t="shared" si="14"/>
        <v>43</v>
      </c>
      <c r="M69" s="4"/>
      <c r="N69" s="4"/>
      <c r="O69" s="4"/>
    </row>
    <row r="70" spans="1:15" ht="12" customHeight="1">
      <c r="A70" s="221">
        <v>3</v>
      </c>
      <c r="B70" s="28">
        <f t="shared" si="7"/>
        <v>28.5</v>
      </c>
      <c r="C70" s="28">
        <f t="shared" si="8"/>
        <v>164</v>
      </c>
      <c r="D70" s="315" t="s">
        <v>913</v>
      </c>
      <c r="E70" s="233" t="s">
        <v>200</v>
      </c>
      <c r="F70" s="219"/>
      <c r="G70" s="33">
        <f t="shared" si="9"/>
        <v>0.5989583333333334</v>
      </c>
      <c r="H70" s="33">
        <f t="shared" si="10"/>
        <v>0.6069444444444445</v>
      </c>
      <c r="I70" s="33">
        <f t="shared" si="11"/>
        <v>0.6160714285714286</v>
      </c>
      <c r="J70" s="33">
        <f t="shared" si="12"/>
        <v>0.6266025641025641</v>
      </c>
      <c r="K70" s="199">
        <f t="shared" si="13"/>
        <v>0.6388888888888888</v>
      </c>
      <c r="L70" s="35">
        <f t="shared" si="14"/>
        <v>46</v>
      </c>
      <c r="M70" s="4"/>
      <c r="N70" s="4"/>
      <c r="O70" s="4"/>
    </row>
    <row r="71" spans="1:15" ht="12" customHeight="1">
      <c r="A71" s="221">
        <v>1.5</v>
      </c>
      <c r="B71" s="28">
        <f t="shared" si="7"/>
        <v>27</v>
      </c>
      <c r="C71" s="28">
        <f t="shared" si="8"/>
        <v>165.5</v>
      </c>
      <c r="D71" s="315" t="s">
        <v>914</v>
      </c>
      <c r="E71" s="233" t="s">
        <v>954</v>
      </c>
      <c r="F71" s="219"/>
      <c r="G71" s="33">
        <f t="shared" si="9"/>
        <v>0.6028645833333334</v>
      </c>
      <c r="H71" s="33">
        <f t="shared" si="10"/>
        <v>0.6111111111111112</v>
      </c>
      <c r="I71" s="33">
        <f t="shared" si="11"/>
        <v>0.6205357142857143</v>
      </c>
      <c r="J71" s="33">
        <f t="shared" si="12"/>
        <v>0.6314102564102564</v>
      </c>
      <c r="K71" s="199">
        <f t="shared" si="13"/>
        <v>0.6440972222222222</v>
      </c>
      <c r="L71" s="35">
        <f t="shared" si="14"/>
        <v>47.5</v>
      </c>
      <c r="M71" s="4"/>
      <c r="N71" s="4"/>
      <c r="O71" s="4"/>
    </row>
    <row r="72" spans="1:15" ht="12" customHeight="1">
      <c r="A72" s="221">
        <v>7</v>
      </c>
      <c r="B72" s="28">
        <f t="shared" si="7"/>
        <v>20</v>
      </c>
      <c r="C72" s="28">
        <f t="shared" si="8"/>
        <v>172.5</v>
      </c>
      <c r="D72" s="315" t="s">
        <v>955</v>
      </c>
      <c r="E72" s="233" t="s">
        <v>954</v>
      </c>
      <c r="F72" s="219"/>
      <c r="G72" s="33">
        <f t="shared" si="9"/>
        <v>0.62109375</v>
      </c>
      <c r="H72" s="33">
        <f t="shared" si="10"/>
        <v>0.6305555555555555</v>
      </c>
      <c r="I72" s="33">
        <f t="shared" si="11"/>
        <v>0.6413690476190477</v>
      </c>
      <c r="J72" s="33">
        <f t="shared" si="12"/>
        <v>0.6538461538461539</v>
      </c>
      <c r="K72" s="199">
        <f t="shared" si="13"/>
        <v>0.6684027777777778</v>
      </c>
      <c r="L72" s="35">
        <f t="shared" si="14"/>
        <v>54.5</v>
      </c>
      <c r="M72" s="4"/>
      <c r="N72" s="4"/>
      <c r="O72" s="4"/>
    </row>
    <row r="73" spans="1:15" ht="12" customHeight="1">
      <c r="A73" s="221">
        <v>0.5</v>
      </c>
      <c r="B73" s="28">
        <f t="shared" si="7"/>
        <v>19.5</v>
      </c>
      <c r="C73" s="28">
        <f t="shared" si="8"/>
        <v>173</v>
      </c>
      <c r="D73" s="319" t="s">
        <v>895</v>
      </c>
      <c r="E73" s="233" t="s">
        <v>50</v>
      </c>
      <c r="F73" s="219"/>
      <c r="G73" s="33">
        <f t="shared" si="9"/>
        <v>0.6223958333333334</v>
      </c>
      <c r="H73" s="33">
        <f t="shared" si="10"/>
        <v>0.6319444444444444</v>
      </c>
      <c r="I73" s="33">
        <f t="shared" si="11"/>
        <v>0.6428571428571429</v>
      </c>
      <c r="J73" s="33">
        <f t="shared" si="12"/>
        <v>0.655448717948718</v>
      </c>
      <c r="K73" s="199">
        <f t="shared" si="13"/>
        <v>0.6701388888888888</v>
      </c>
      <c r="L73" s="35">
        <f t="shared" si="14"/>
        <v>55</v>
      </c>
      <c r="M73" s="4"/>
      <c r="N73" s="4"/>
      <c r="O73" s="4"/>
    </row>
    <row r="74" spans="1:15" ht="12" customHeight="1">
      <c r="A74" s="221">
        <v>5</v>
      </c>
      <c r="B74" s="28">
        <f t="shared" si="7"/>
        <v>14.5</v>
      </c>
      <c r="C74" s="28">
        <f t="shared" si="8"/>
        <v>178</v>
      </c>
      <c r="D74" s="315" t="s">
        <v>300</v>
      </c>
      <c r="E74" s="233" t="s">
        <v>937</v>
      </c>
      <c r="F74" s="219">
        <v>211</v>
      </c>
      <c r="G74" s="33">
        <f t="shared" si="9"/>
        <v>0.6354166666666667</v>
      </c>
      <c r="H74" s="33">
        <f t="shared" si="10"/>
        <v>0.6458333333333334</v>
      </c>
      <c r="I74" s="33">
        <f t="shared" si="11"/>
        <v>0.6577380952380952</v>
      </c>
      <c r="J74" s="33">
        <f t="shared" si="12"/>
        <v>0.671474358974359</v>
      </c>
      <c r="K74" s="199">
        <f t="shared" si="13"/>
        <v>0.6875</v>
      </c>
      <c r="L74" s="35">
        <f t="shared" si="14"/>
        <v>60</v>
      </c>
      <c r="M74" s="4"/>
      <c r="N74" s="4"/>
      <c r="O74" s="4"/>
    </row>
    <row r="75" spans="1:13" ht="12" customHeight="1">
      <c r="A75" s="221">
        <v>2</v>
      </c>
      <c r="B75" s="28">
        <f t="shared" si="7"/>
        <v>12.5</v>
      </c>
      <c r="C75" s="28">
        <f t="shared" si="8"/>
        <v>180</v>
      </c>
      <c r="D75" s="315" t="s">
        <v>896</v>
      </c>
      <c r="E75" s="233" t="s">
        <v>897</v>
      </c>
      <c r="F75" s="219"/>
      <c r="G75" s="33">
        <f t="shared" si="9"/>
        <v>0.640625</v>
      </c>
      <c r="H75" s="33">
        <f t="shared" si="10"/>
        <v>0.6513888888888889</v>
      </c>
      <c r="I75" s="33">
        <f t="shared" si="11"/>
        <v>0.6636904761904762</v>
      </c>
      <c r="J75" s="33">
        <f t="shared" si="12"/>
        <v>0.6778846153846154</v>
      </c>
      <c r="K75" s="199">
        <f t="shared" si="13"/>
        <v>0.6944444444444444</v>
      </c>
      <c r="L75" s="35">
        <f t="shared" si="14"/>
        <v>62</v>
      </c>
      <c r="M75" s="4"/>
    </row>
    <row r="76" spans="1:13" ht="12" customHeight="1">
      <c r="A76" s="221">
        <v>3</v>
      </c>
      <c r="B76" s="28">
        <f t="shared" si="7"/>
        <v>9.5</v>
      </c>
      <c r="C76" s="28">
        <f t="shared" si="8"/>
        <v>183</v>
      </c>
      <c r="D76" s="315" t="s">
        <v>898</v>
      </c>
      <c r="E76" s="233" t="s">
        <v>67</v>
      </c>
      <c r="F76" s="219"/>
      <c r="G76" s="33">
        <f t="shared" si="9"/>
        <v>0.6484375</v>
      </c>
      <c r="H76" s="33">
        <f t="shared" si="10"/>
        <v>0.6597222222222222</v>
      </c>
      <c r="I76" s="33">
        <f t="shared" si="11"/>
        <v>0.6726190476190477</v>
      </c>
      <c r="J76" s="33">
        <f t="shared" si="12"/>
        <v>0.6875</v>
      </c>
      <c r="K76" s="199">
        <f t="shared" si="13"/>
        <v>0.7048611111111112</v>
      </c>
      <c r="L76" s="35">
        <f t="shared" si="14"/>
        <v>65</v>
      </c>
      <c r="M76" s="4"/>
    </row>
    <row r="77" spans="1:13" ht="12" customHeight="1">
      <c r="A77" s="221">
        <v>2</v>
      </c>
      <c r="B77" s="28">
        <f t="shared" si="7"/>
        <v>7.5</v>
      </c>
      <c r="C77" s="28">
        <f t="shared" si="8"/>
        <v>185</v>
      </c>
      <c r="D77" s="315" t="s">
        <v>301</v>
      </c>
      <c r="E77" s="233" t="s">
        <v>48</v>
      </c>
      <c r="F77" s="219">
        <v>250</v>
      </c>
      <c r="G77" s="33">
        <f t="shared" si="9"/>
        <v>0.6536458333333334</v>
      </c>
      <c r="H77" s="33">
        <f t="shared" si="10"/>
        <v>0.6652777777777777</v>
      </c>
      <c r="I77" s="33">
        <f t="shared" si="11"/>
        <v>0.6785714285714286</v>
      </c>
      <c r="J77" s="33">
        <f t="shared" si="12"/>
        <v>0.6939102564102564</v>
      </c>
      <c r="K77" s="199">
        <f t="shared" si="13"/>
        <v>0.7118055555555556</v>
      </c>
      <c r="L77" s="35">
        <f t="shared" si="14"/>
        <v>67</v>
      </c>
      <c r="M77" s="4"/>
    </row>
    <row r="78" spans="1:13" ht="12" customHeight="1">
      <c r="A78" s="221">
        <v>1.5</v>
      </c>
      <c r="B78" s="28">
        <f t="shared" si="7"/>
        <v>6</v>
      </c>
      <c r="C78" s="28">
        <f t="shared" si="8"/>
        <v>186.5</v>
      </c>
      <c r="D78" s="315" t="s">
        <v>899</v>
      </c>
      <c r="E78" s="233" t="s">
        <v>48</v>
      </c>
      <c r="F78" s="218"/>
      <c r="G78" s="33">
        <f t="shared" si="9"/>
        <v>0.6575520833333334</v>
      </c>
      <c r="H78" s="33">
        <f t="shared" si="10"/>
        <v>0.6694444444444445</v>
      </c>
      <c r="I78" s="33">
        <f t="shared" si="11"/>
        <v>0.6830357142857143</v>
      </c>
      <c r="J78" s="33">
        <f t="shared" si="12"/>
        <v>0.6987179487179487</v>
      </c>
      <c r="K78" s="199">
        <f t="shared" si="13"/>
        <v>0.7170138888888888</v>
      </c>
      <c r="L78" s="35">
        <f t="shared" si="14"/>
        <v>68.5</v>
      </c>
      <c r="M78" s="4"/>
    </row>
    <row r="79" spans="1:12" ht="12" customHeight="1" hidden="1">
      <c r="A79" s="190"/>
      <c r="B79" s="28">
        <f t="shared" si="7"/>
        <v>6</v>
      </c>
      <c r="C79" s="28">
        <f t="shared" si="8"/>
        <v>186.5</v>
      </c>
      <c r="D79" s="157"/>
      <c r="E79" s="267"/>
      <c r="F79" s="159"/>
      <c r="G79" s="33">
        <f t="shared" si="9"/>
        <v>0.6575520833333334</v>
      </c>
      <c r="H79" s="33">
        <f t="shared" si="10"/>
        <v>0.6694444444444445</v>
      </c>
      <c r="I79" s="33">
        <f t="shared" si="11"/>
        <v>0.6830357142857143</v>
      </c>
      <c r="J79" s="33">
        <f t="shared" si="12"/>
        <v>0.6987179487179487</v>
      </c>
      <c r="K79" s="199">
        <f t="shared" si="13"/>
        <v>0.7170138888888888</v>
      </c>
      <c r="L79" s="35">
        <f t="shared" si="14"/>
        <v>68.5</v>
      </c>
    </row>
    <row r="80" spans="1:12" ht="12" customHeight="1">
      <c r="A80" s="190">
        <v>6</v>
      </c>
      <c r="B80" s="28">
        <f t="shared" si="7"/>
        <v>0</v>
      </c>
      <c r="C80" s="28">
        <f t="shared" si="8"/>
        <v>192.5</v>
      </c>
      <c r="D80" s="316" t="s">
        <v>302</v>
      </c>
      <c r="E80" s="248"/>
      <c r="F80" s="219">
        <v>260</v>
      </c>
      <c r="G80" s="33">
        <f t="shared" si="9"/>
        <v>0.6731770833333334</v>
      </c>
      <c r="H80" s="33">
        <f t="shared" si="10"/>
        <v>0.6861111111111111</v>
      </c>
      <c r="I80" s="33">
        <f t="shared" si="11"/>
        <v>0.7008928571428572</v>
      </c>
      <c r="J80" s="33">
        <f t="shared" si="12"/>
        <v>0.717948717948718</v>
      </c>
      <c r="K80" s="199">
        <f t="shared" si="13"/>
        <v>0.7378472222222222</v>
      </c>
      <c r="L80" s="35">
        <f t="shared" si="14"/>
        <v>74.5</v>
      </c>
    </row>
    <row r="81" ht="12.75" customHeight="1">
      <c r="E81" s="10"/>
    </row>
  </sheetData>
  <sheetProtection/>
  <mergeCells count="7">
    <mergeCell ref="G6:K6"/>
    <mergeCell ref="A1:K1"/>
    <mergeCell ref="L1:M1"/>
    <mergeCell ref="A2:K2"/>
    <mergeCell ref="A3:K3"/>
    <mergeCell ref="A4:K4"/>
    <mergeCell ref="D5:G5"/>
  </mergeCells>
  <printOptions horizontalCentered="1"/>
  <pageMargins left="0.3937007874015748" right="0.3937007874015748" top="0.3937007874015748" bottom="0.3937007874015748" header="0.5118110236220472" footer="0.3937007874015748"/>
  <pageSetup fitToHeight="1" fitToWidth="1" horizontalDpi="300" verticalDpi="300" orientation="portrait" paperSize="9" scale="88" r:id="rId2"/>
  <headerFooter alignWithMargins="0">
    <oddFooter>&amp;L&amp;F   &amp;D  &amp;T&amp;R&amp;8Les communes en lettres majuscules sont des
 chefs-lieux de cantons, sous-préfectures ou préfectures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81"/>
  <sheetViews>
    <sheetView zoomScalePageLayoutView="0" workbookViewId="0" topLeftCell="A28">
      <selection activeCell="D74" sqref="D74"/>
    </sheetView>
  </sheetViews>
  <sheetFormatPr defaultColWidth="8.57421875" defaultRowHeight="12.75" customHeight="1"/>
  <cols>
    <col min="1" max="1" width="6.7109375" style="123" customWidth="1"/>
    <col min="2" max="3" width="8.7109375" style="124" customWidth="1"/>
    <col min="4" max="4" width="31.7109375" style="102" customWidth="1"/>
    <col min="5" max="10" width="7.7109375" style="124" customWidth="1"/>
    <col min="11" max="11" width="7.7109375" style="135" customWidth="1"/>
    <col min="12" max="14" width="8.57421875" style="102" customWidth="1"/>
    <col min="15" max="19" width="9.421875" style="102" customWidth="1"/>
    <col min="20" max="16384" width="8.57421875" style="102" customWidth="1"/>
  </cols>
  <sheetData>
    <row r="1" spans="1:19" ht="12.75" customHeight="1">
      <c r="A1" s="406" t="s">
        <v>0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1" t="s">
        <v>1</v>
      </c>
      <c r="M1" s="401"/>
      <c r="N1" s="99">
        <v>0.041666666666666664</v>
      </c>
      <c r="O1" s="100">
        <v>16</v>
      </c>
      <c r="P1" s="100">
        <v>15</v>
      </c>
      <c r="Q1" s="100">
        <v>14</v>
      </c>
      <c r="R1" s="100">
        <v>13</v>
      </c>
      <c r="S1" s="101">
        <v>12</v>
      </c>
    </row>
    <row r="2" spans="1:19" ht="12.75" customHeight="1">
      <c r="A2" s="401" t="s">
        <v>720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91"/>
      <c r="M2" s="97"/>
      <c r="N2" s="91"/>
      <c r="O2" s="91"/>
      <c r="P2" s="96"/>
      <c r="Q2" s="96"/>
      <c r="R2" s="96"/>
      <c r="S2" s="103"/>
    </row>
    <row r="3" spans="1:19" ht="12.75" customHeight="1">
      <c r="A3" s="402">
        <v>40751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104" t="s">
        <v>2</v>
      </c>
      <c r="M3" s="97">
        <v>1</v>
      </c>
      <c r="N3" s="91" t="s">
        <v>3</v>
      </c>
      <c r="O3" s="105">
        <f>($N$1/O1)</f>
        <v>0.0026041666666666665</v>
      </c>
      <c r="P3" s="105">
        <f>($N$1/P1)</f>
        <v>0.0027777777777777775</v>
      </c>
      <c r="Q3" s="105">
        <f>($N$1/Q1)</f>
        <v>0.002976190476190476</v>
      </c>
      <c r="R3" s="105">
        <f>($N$1/R1)</f>
        <v>0.003205128205128205</v>
      </c>
      <c r="S3" s="106">
        <f>($N$1/S1)</f>
        <v>0.003472222222222222</v>
      </c>
    </row>
    <row r="4" spans="1:12" ht="12.75" customHeight="1">
      <c r="A4" s="400" t="s">
        <v>732</v>
      </c>
      <c r="B4" s="400"/>
      <c r="C4" s="400"/>
      <c r="D4" s="400"/>
      <c r="E4" s="400"/>
      <c r="F4" s="400"/>
      <c r="G4" s="400"/>
      <c r="H4" s="400"/>
      <c r="I4" s="400"/>
      <c r="J4" s="400"/>
      <c r="K4" s="400"/>
      <c r="L4" s="91"/>
    </row>
    <row r="5" spans="1:14" ht="12.75" customHeight="1" thickBot="1">
      <c r="A5" s="107"/>
      <c r="B5" s="97"/>
      <c r="C5" s="172"/>
      <c r="D5" s="403" t="s">
        <v>340</v>
      </c>
      <c r="E5" s="403"/>
      <c r="F5" s="403"/>
      <c r="G5" s="403"/>
      <c r="H5" s="107">
        <v>192.5</v>
      </c>
      <c r="I5" s="97" t="s">
        <v>4</v>
      </c>
      <c r="J5" s="97"/>
      <c r="K5" s="137"/>
      <c r="L5" s="108">
        <v>0.11458333333333333</v>
      </c>
      <c r="M5" s="108">
        <v>0.11458333333333333</v>
      </c>
      <c r="N5" s="102" t="s">
        <v>5</v>
      </c>
    </row>
    <row r="6" spans="1:14" ht="12.75" customHeight="1" thickBot="1">
      <c r="A6" s="109"/>
      <c r="B6" s="110" t="s">
        <v>4</v>
      </c>
      <c r="C6" s="129"/>
      <c r="D6" s="111" t="s">
        <v>6</v>
      </c>
      <c r="E6" s="112" t="s">
        <v>7</v>
      </c>
      <c r="F6" s="112" t="s">
        <v>8</v>
      </c>
      <c r="G6" s="399" t="s">
        <v>9</v>
      </c>
      <c r="H6" s="399"/>
      <c r="I6" s="399"/>
      <c r="J6" s="399"/>
      <c r="K6" s="399"/>
      <c r="L6" s="108">
        <v>0.46875</v>
      </c>
      <c r="M6" s="108">
        <v>0.46875</v>
      </c>
      <c r="N6" s="113" t="s">
        <v>10</v>
      </c>
    </row>
    <row r="7" spans="1:13" ht="12.75" customHeight="1" thickBot="1">
      <c r="A7" s="114"/>
      <c r="B7" s="115" t="s">
        <v>11</v>
      </c>
      <c r="C7" s="115" t="s">
        <v>12</v>
      </c>
      <c r="D7" s="116"/>
      <c r="E7" s="118" t="s">
        <v>13</v>
      </c>
      <c r="F7" s="117"/>
      <c r="G7" s="117" t="s">
        <v>14</v>
      </c>
      <c r="H7" s="117" t="s">
        <v>15</v>
      </c>
      <c r="I7" s="117" t="s">
        <v>16</v>
      </c>
      <c r="J7" s="117" t="s">
        <v>17</v>
      </c>
      <c r="K7" s="117" t="s">
        <v>18</v>
      </c>
      <c r="L7" s="97"/>
      <c r="M7" s="120"/>
    </row>
    <row r="8" spans="1:13" ht="12" customHeight="1">
      <c r="A8" s="325"/>
      <c r="B8" s="277"/>
      <c r="C8" s="277"/>
      <c r="D8" s="228" t="s">
        <v>299</v>
      </c>
      <c r="E8" s="235"/>
      <c r="F8" s="235"/>
      <c r="G8" s="278"/>
      <c r="H8" s="279"/>
      <c r="I8" s="279"/>
      <c r="J8" s="279"/>
      <c r="K8" s="279"/>
      <c r="L8" s="119"/>
      <c r="M8" s="120"/>
    </row>
    <row r="9" spans="1:15" ht="12" customHeight="1">
      <c r="A9" s="252">
        <v>0</v>
      </c>
      <c r="B9" s="131">
        <f>$H$5</f>
        <v>192.5</v>
      </c>
      <c r="C9" s="131">
        <v>0</v>
      </c>
      <c r="D9" s="232" t="s">
        <v>302</v>
      </c>
      <c r="E9" s="233" t="s">
        <v>303</v>
      </c>
      <c r="F9" s="233">
        <v>260</v>
      </c>
      <c r="G9" s="132">
        <f>$L$5</f>
        <v>0.11458333333333333</v>
      </c>
      <c r="H9" s="132">
        <f>$L$5</f>
        <v>0.11458333333333333</v>
      </c>
      <c r="I9" s="132">
        <f>$L$5</f>
        <v>0.11458333333333333</v>
      </c>
      <c r="J9" s="132">
        <f>$M$5</f>
        <v>0.11458333333333333</v>
      </c>
      <c r="K9" s="132">
        <f>$M$5</f>
        <v>0.11458333333333333</v>
      </c>
      <c r="L9" s="121"/>
      <c r="M9" s="120"/>
      <c r="N9" s="120"/>
      <c r="O9" s="120"/>
    </row>
    <row r="10" spans="1:15" ht="12" customHeight="1">
      <c r="A10" s="252">
        <v>0</v>
      </c>
      <c r="B10" s="131">
        <f>B9-A10</f>
        <v>192.5</v>
      </c>
      <c r="C10" s="131">
        <f>C9+A10</f>
        <v>0</v>
      </c>
      <c r="D10" s="235" t="s">
        <v>967</v>
      </c>
      <c r="E10" s="233" t="s">
        <v>303</v>
      </c>
      <c r="F10" s="233"/>
      <c r="G10" s="133">
        <f>SUM($G$9+$O$3*C10)</f>
        <v>0.11458333333333333</v>
      </c>
      <c r="H10" s="133">
        <f>SUM($H$9+$P$3*C10)</f>
        <v>0.11458333333333333</v>
      </c>
      <c r="I10" s="133">
        <f>SUM($I$9+$Q$3*C10)</f>
        <v>0.11458333333333333</v>
      </c>
      <c r="J10" s="133">
        <f>SUM($J$9+$R$3*C10)</f>
        <v>0.11458333333333333</v>
      </c>
      <c r="K10" s="133">
        <f>SUM($K$9+$S$3*C10)</f>
        <v>0.11458333333333333</v>
      </c>
      <c r="L10" s="121"/>
      <c r="M10" s="120"/>
      <c r="N10" s="120"/>
      <c r="O10" s="120"/>
    </row>
    <row r="11" spans="1:15" ht="12" customHeight="1">
      <c r="A11" s="252">
        <v>4</v>
      </c>
      <c r="B11" s="131">
        <f aca="true" t="shared" si="0" ref="B11:B46">B10-A11</f>
        <v>188.5</v>
      </c>
      <c r="C11" s="131">
        <f aca="true" t="shared" si="1" ref="C11:C46">C10+A11</f>
        <v>4</v>
      </c>
      <c r="D11" s="235" t="s">
        <v>304</v>
      </c>
      <c r="E11" s="233" t="s">
        <v>305</v>
      </c>
      <c r="F11" s="233"/>
      <c r="G11" s="133">
        <f aca="true" t="shared" si="2" ref="G11:G49">SUM($G$9+$O$3*C11)</f>
        <v>0.125</v>
      </c>
      <c r="H11" s="133">
        <f aca="true" t="shared" si="3" ref="H11:H49">SUM($H$9+$P$3*C11)</f>
        <v>0.12569444444444444</v>
      </c>
      <c r="I11" s="133">
        <f aca="true" t="shared" si="4" ref="I11:I49">SUM($I$9+$Q$3*C11)</f>
        <v>0.12648809523809523</v>
      </c>
      <c r="J11" s="133">
        <f aca="true" t="shared" si="5" ref="J11:J49">SUM($J$9+$R$3*C11)</f>
        <v>0.12740384615384615</v>
      </c>
      <c r="K11" s="133">
        <f aca="true" t="shared" si="6" ref="K11:K49">SUM($K$9+$S$3*C11)</f>
        <v>0.1284722222222222</v>
      </c>
      <c r="L11" s="121"/>
      <c r="M11" s="120"/>
      <c r="N11" s="120"/>
      <c r="O11" s="120"/>
    </row>
    <row r="12" spans="1:15" ht="12" customHeight="1">
      <c r="A12" s="252">
        <v>4.5</v>
      </c>
      <c r="B12" s="131">
        <f t="shared" si="0"/>
        <v>184</v>
      </c>
      <c r="C12" s="131">
        <f t="shared" si="1"/>
        <v>8.5</v>
      </c>
      <c r="D12" s="235" t="s">
        <v>306</v>
      </c>
      <c r="E12" s="233" t="s">
        <v>305</v>
      </c>
      <c r="F12" s="233"/>
      <c r="G12" s="133">
        <f t="shared" si="2"/>
        <v>0.13671875</v>
      </c>
      <c r="H12" s="133">
        <f t="shared" si="3"/>
        <v>0.13819444444444443</v>
      </c>
      <c r="I12" s="133">
        <f t="shared" si="4"/>
        <v>0.13988095238095238</v>
      </c>
      <c r="J12" s="133">
        <f t="shared" si="5"/>
        <v>0.14182692307692307</v>
      </c>
      <c r="K12" s="133">
        <f t="shared" si="6"/>
        <v>0.1440972222222222</v>
      </c>
      <c r="L12" s="121"/>
      <c r="M12" s="120"/>
      <c r="N12" s="120"/>
      <c r="O12" s="120"/>
    </row>
    <row r="13" spans="1:15" ht="12" customHeight="1">
      <c r="A13" s="252">
        <v>6.5</v>
      </c>
      <c r="B13" s="131">
        <f t="shared" si="0"/>
        <v>177.5</v>
      </c>
      <c r="C13" s="131">
        <f t="shared" si="1"/>
        <v>15</v>
      </c>
      <c r="D13" s="235" t="s">
        <v>307</v>
      </c>
      <c r="E13" s="233" t="s">
        <v>66</v>
      </c>
      <c r="F13" s="233"/>
      <c r="G13" s="133">
        <f t="shared" si="2"/>
        <v>0.15364583333333331</v>
      </c>
      <c r="H13" s="133">
        <f t="shared" si="3"/>
        <v>0.15625</v>
      </c>
      <c r="I13" s="133">
        <f t="shared" si="4"/>
        <v>0.15922619047619047</v>
      </c>
      <c r="J13" s="133">
        <f t="shared" si="5"/>
        <v>0.1626602564102564</v>
      </c>
      <c r="K13" s="133">
        <f t="shared" si="6"/>
        <v>0.16666666666666666</v>
      </c>
      <c r="L13" s="121"/>
      <c r="M13" s="120"/>
      <c r="N13" s="120"/>
      <c r="O13" s="120"/>
    </row>
    <row r="14" spans="1:15" ht="12" customHeight="1">
      <c r="A14" s="252">
        <v>4</v>
      </c>
      <c r="B14" s="131">
        <f t="shared" si="0"/>
        <v>173.5</v>
      </c>
      <c r="C14" s="131">
        <f t="shared" si="1"/>
        <v>19</v>
      </c>
      <c r="D14" s="237" t="s">
        <v>308</v>
      </c>
      <c r="E14" s="233" t="s">
        <v>309</v>
      </c>
      <c r="F14" s="233"/>
      <c r="G14" s="133">
        <f t="shared" si="2"/>
        <v>0.1640625</v>
      </c>
      <c r="H14" s="133">
        <f t="shared" si="3"/>
        <v>0.1673611111111111</v>
      </c>
      <c r="I14" s="133">
        <f t="shared" si="4"/>
        <v>0.17113095238095238</v>
      </c>
      <c r="J14" s="133">
        <f t="shared" si="5"/>
        <v>0.17548076923076922</v>
      </c>
      <c r="K14" s="133">
        <f t="shared" si="6"/>
        <v>0.18055555555555555</v>
      </c>
      <c r="L14" s="121"/>
      <c r="M14" s="120"/>
      <c r="N14" s="120"/>
      <c r="O14" s="120"/>
    </row>
    <row r="15" spans="1:15" ht="12" customHeight="1">
      <c r="A15" s="252">
        <v>4.5</v>
      </c>
      <c r="B15" s="131">
        <f t="shared" si="0"/>
        <v>169</v>
      </c>
      <c r="C15" s="131">
        <f t="shared" si="1"/>
        <v>23.5</v>
      </c>
      <c r="D15" s="235" t="s">
        <v>535</v>
      </c>
      <c r="E15" s="233" t="s">
        <v>419</v>
      </c>
      <c r="F15" s="233"/>
      <c r="G15" s="133">
        <f t="shared" si="2"/>
        <v>0.17578125</v>
      </c>
      <c r="H15" s="133">
        <f t="shared" si="3"/>
        <v>0.17986111111111108</v>
      </c>
      <c r="I15" s="133">
        <f t="shared" si="4"/>
        <v>0.18452380952380953</v>
      </c>
      <c r="J15" s="133">
        <f t="shared" si="5"/>
        <v>0.18990384615384615</v>
      </c>
      <c r="K15" s="133">
        <f t="shared" si="6"/>
        <v>0.19618055555555555</v>
      </c>
      <c r="L15" s="121"/>
      <c r="M15" s="120"/>
      <c r="N15" s="120"/>
      <c r="O15" s="120"/>
    </row>
    <row r="16" spans="1:15" ht="12" customHeight="1">
      <c r="A16" s="252">
        <v>5.5</v>
      </c>
      <c r="B16" s="131">
        <f t="shared" si="0"/>
        <v>163.5</v>
      </c>
      <c r="C16" s="131">
        <f t="shared" si="1"/>
        <v>29</v>
      </c>
      <c r="D16" s="235" t="s">
        <v>310</v>
      </c>
      <c r="E16" s="233" t="s">
        <v>311</v>
      </c>
      <c r="F16" s="233"/>
      <c r="G16" s="133">
        <f t="shared" si="2"/>
        <v>0.19010416666666666</v>
      </c>
      <c r="H16" s="133">
        <f t="shared" si="3"/>
        <v>0.19513888888888886</v>
      </c>
      <c r="I16" s="133">
        <f t="shared" si="4"/>
        <v>0.20089285714285715</v>
      </c>
      <c r="J16" s="133">
        <f t="shared" si="5"/>
        <v>0.20753205128205127</v>
      </c>
      <c r="K16" s="133">
        <f t="shared" si="6"/>
        <v>0.21527777777777776</v>
      </c>
      <c r="L16" s="121"/>
      <c r="M16" s="120"/>
      <c r="N16" s="120"/>
      <c r="O16" s="120"/>
    </row>
    <row r="17" spans="1:15" ht="12" customHeight="1">
      <c r="A17" s="252">
        <v>1.5</v>
      </c>
      <c r="B17" s="131">
        <f t="shared" si="0"/>
        <v>162</v>
      </c>
      <c r="C17" s="131">
        <f t="shared" si="1"/>
        <v>30.5</v>
      </c>
      <c r="D17" s="235" t="s">
        <v>647</v>
      </c>
      <c r="E17" s="233" t="s">
        <v>53</v>
      </c>
      <c r="F17" s="233"/>
      <c r="G17" s="133">
        <f t="shared" si="2"/>
        <v>0.19401041666666666</v>
      </c>
      <c r="H17" s="133">
        <f t="shared" si="3"/>
        <v>0.19930555555555554</v>
      </c>
      <c r="I17" s="133">
        <f t="shared" si="4"/>
        <v>0.20535714285714285</v>
      </c>
      <c r="J17" s="133">
        <f t="shared" si="5"/>
        <v>0.21233974358974358</v>
      </c>
      <c r="K17" s="133">
        <f t="shared" si="6"/>
        <v>0.2204861111111111</v>
      </c>
      <c r="L17" s="121"/>
      <c r="M17" s="120"/>
      <c r="N17" s="120"/>
      <c r="O17" s="120"/>
    </row>
    <row r="18" spans="1:15" ht="12" customHeight="1">
      <c r="A18" s="252">
        <v>4</v>
      </c>
      <c r="B18" s="131">
        <f t="shared" si="0"/>
        <v>158</v>
      </c>
      <c r="C18" s="131">
        <f t="shared" si="1"/>
        <v>34.5</v>
      </c>
      <c r="D18" s="235" t="s">
        <v>648</v>
      </c>
      <c r="E18" s="233" t="s">
        <v>53</v>
      </c>
      <c r="F18" s="233"/>
      <c r="G18" s="133">
        <f t="shared" si="2"/>
        <v>0.20442708333333331</v>
      </c>
      <c r="H18" s="133">
        <f t="shared" si="3"/>
        <v>0.21041666666666664</v>
      </c>
      <c r="I18" s="133">
        <f t="shared" si="4"/>
        <v>0.21726190476190477</v>
      </c>
      <c r="J18" s="133">
        <f t="shared" si="5"/>
        <v>0.2251602564102564</v>
      </c>
      <c r="K18" s="133">
        <f t="shared" si="6"/>
        <v>0.234375</v>
      </c>
      <c r="L18" s="121"/>
      <c r="M18" s="120"/>
      <c r="N18" s="120"/>
      <c r="O18" s="120"/>
    </row>
    <row r="19" spans="1:15" ht="12" customHeight="1">
      <c r="A19" s="252">
        <v>5.5</v>
      </c>
      <c r="B19" s="131">
        <f t="shared" si="0"/>
        <v>152.5</v>
      </c>
      <c r="C19" s="131">
        <f t="shared" si="1"/>
        <v>40</v>
      </c>
      <c r="D19" s="235" t="s">
        <v>312</v>
      </c>
      <c r="E19" s="233" t="s">
        <v>53</v>
      </c>
      <c r="F19" s="233"/>
      <c r="G19" s="133">
        <f t="shared" si="2"/>
        <v>0.21875</v>
      </c>
      <c r="H19" s="133">
        <f t="shared" si="3"/>
        <v>0.22569444444444442</v>
      </c>
      <c r="I19" s="133">
        <f t="shared" si="4"/>
        <v>0.23363095238095238</v>
      </c>
      <c r="J19" s="133">
        <f t="shared" si="5"/>
        <v>0.2427884615384615</v>
      </c>
      <c r="K19" s="133">
        <f t="shared" si="6"/>
        <v>0.2534722222222222</v>
      </c>
      <c r="L19" s="121"/>
      <c r="M19" s="120"/>
      <c r="N19" s="120"/>
      <c r="O19" s="120"/>
    </row>
    <row r="20" spans="1:15" ht="12" customHeight="1">
      <c r="A20" s="252">
        <v>7.5</v>
      </c>
      <c r="B20" s="131">
        <f t="shared" si="0"/>
        <v>145</v>
      </c>
      <c r="C20" s="131">
        <f t="shared" si="1"/>
        <v>47.5</v>
      </c>
      <c r="D20" s="235" t="s">
        <v>313</v>
      </c>
      <c r="E20" s="233" t="s">
        <v>53</v>
      </c>
      <c r="F20" s="233"/>
      <c r="G20" s="133">
        <f t="shared" si="2"/>
        <v>0.23828125</v>
      </c>
      <c r="H20" s="133">
        <f t="shared" si="3"/>
        <v>0.24652777777777773</v>
      </c>
      <c r="I20" s="133">
        <f t="shared" si="4"/>
        <v>0.25595238095238093</v>
      </c>
      <c r="J20" s="133">
        <f t="shared" si="5"/>
        <v>0.2668269230769231</v>
      </c>
      <c r="K20" s="133">
        <f t="shared" si="6"/>
        <v>0.2795138888888889</v>
      </c>
      <c r="L20" s="121"/>
      <c r="M20" s="120"/>
      <c r="N20" s="120"/>
      <c r="O20" s="120"/>
    </row>
    <row r="21" spans="1:15" ht="12" customHeight="1" thickBot="1">
      <c r="A21" s="252">
        <v>3</v>
      </c>
      <c r="B21" s="131">
        <f>B20-A21</f>
        <v>142</v>
      </c>
      <c r="C21" s="131">
        <f>C20+A21</f>
        <v>50.5</v>
      </c>
      <c r="D21" s="88" t="s">
        <v>314</v>
      </c>
      <c r="E21" s="233" t="s">
        <v>315</v>
      </c>
      <c r="F21" s="165"/>
      <c r="G21" s="133">
        <f>SUM($G$9+$O$3*C21)</f>
        <v>0.24609375</v>
      </c>
      <c r="H21" s="133">
        <f>SUM($H$9+$P$3*C21)</f>
        <v>0.2548611111111111</v>
      </c>
      <c r="I21" s="133">
        <f>SUM($I$9+$Q$3*C21)</f>
        <v>0.2648809523809524</v>
      </c>
      <c r="J21" s="133">
        <f>SUM($J$9+$R$3*C21)</f>
        <v>0.2764423076923077</v>
      </c>
      <c r="K21" s="133">
        <f>SUM($K$9+$S$3*C21)</f>
        <v>0.2899305555555555</v>
      </c>
      <c r="L21" s="121"/>
      <c r="M21" s="120"/>
      <c r="N21" s="120"/>
      <c r="O21" s="120"/>
    </row>
    <row r="22" spans="1:15" ht="12" customHeight="1" thickBot="1" thickTop="1">
      <c r="A22" s="364">
        <v>8.5</v>
      </c>
      <c r="B22" s="363">
        <f>B21-A22</f>
        <v>133.5</v>
      </c>
      <c r="C22" s="363">
        <f>C21+A22</f>
        <v>59</v>
      </c>
      <c r="D22" s="370" t="s">
        <v>941</v>
      </c>
      <c r="E22" s="371"/>
      <c r="F22" s="371"/>
      <c r="G22" s="361">
        <f>SUM($G$9+$O$3*C22)</f>
        <v>0.26822916666666663</v>
      </c>
      <c r="H22" s="361">
        <f>SUM($H$9+$P$3*C22)</f>
        <v>0.2784722222222222</v>
      </c>
      <c r="I22" s="361">
        <f>SUM($I$9+$Q$3*C22)</f>
        <v>0.2901785714285714</v>
      </c>
      <c r="J22" s="361">
        <f>SUM($J$9+$R$3*C22)</f>
        <v>0.3036858974358974</v>
      </c>
      <c r="K22" s="361">
        <f>SUM($K$9+$S$3*C22)</f>
        <v>0.3194444444444444</v>
      </c>
      <c r="L22" s="121"/>
      <c r="M22" s="120"/>
      <c r="N22" s="120"/>
      <c r="O22" s="120"/>
    </row>
    <row r="23" spans="1:15" ht="12" customHeight="1" thickTop="1">
      <c r="A23" s="252">
        <v>5.5</v>
      </c>
      <c r="B23" s="131">
        <f>B22-A23</f>
        <v>128</v>
      </c>
      <c r="C23" s="131">
        <f>C22+A23</f>
        <v>64.5</v>
      </c>
      <c r="D23" s="235" t="s">
        <v>316</v>
      </c>
      <c r="E23" s="233" t="s">
        <v>61</v>
      </c>
      <c r="F23" s="233"/>
      <c r="G23" s="133">
        <f t="shared" si="2"/>
        <v>0.2825520833333333</v>
      </c>
      <c r="H23" s="133">
        <f t="shared" si="3"/>
        <v>0.29374999999999996</v>
      </c>
      <c r="I23" s="133">
        <f t="shared" si="4"/>
        <v>0.306547619047619</v>
      </c>
      <c r="J23" s="133">
        <f t="shared" si="5"/>
        <v>0.32131410256410253</v>
      </c>
      <c r="K23" s="133">
        <f t="shared" si="6"/>
        <v>0.33854166666666663</v>
      </c>
      <c r="L23" s="121"/>
      <c r="M23" s="120"/>
      <c r="N23" s="120"/>
      <c r="O23" s="120"/>
    </row>
    <row r="24" spans="1:15" ht="12" customHeight="1">
      <c r="A24" s="252">
        <v>7.5</v>
      </c>
      <c r="B24" s="131">
        <f t="shared" si="0"/>
        <v>120.5</v>
      </c>
      <c r="C24" s="131">
        <f t="shared" si="1"/>
        <v>72</v>
      </c>
      <c r="D24" s="235" t="s">
        <v>1011</v>
      </c>
      <c r="E24" s="233" t="s">
        <v>317</v>
      </c>
      <c r="F24" s="233"/>
      <c r="G24" s="133">
        <f t="shared" si="2"/>
        <v>0.3020833333333333</v>
      </c>
      <c r="H24" s="133">
        <f t="shared" si="3"/>
        <v>0.3145833333333333</v>
      </c>
      <c r="I24" s="133">
        <f t="shared" si="4"/>
        <v>0.3288690476190476</v>
      </c>
      <c r="J24" s="133">
        <f t="shared" si="5"/>
        <v>0.3453525641025641</v>
      </c>
      <c r="K24" s="133">
        <f t="shared" si="6"/>
        <v>0.3645833333333333</v>
      </c>
      <c r="L24" s="121"/>
      <c r="M24" s="120"/>
      <c r="N24" s="120"/>
      <c r="O24" s="120"/>
    </row>
    <row r="25" spans="1:15" ht="12" customHeight="1">
      <c r="A25" s="252">
        <v>3.5</v>
      </c>
      <c r="B25" s="131">
        <f t="shared" si="0"/>
        <v>117</v>
      </c>
      <c r="C25" s="131">
        <f t="shared" si="1"/>
        <v>75.5</v>
      </c>
      <c r="D25" s="235" t="s">
        <v>649</v>
      </c>
      <c r="E25" s="233" t="s">
        <v>317</v>
      </c>
      <c r="F25" s="233">
        <v>286</v>
      </c>
      <c r="G25" s="133">
        <f t="shared" si="2"/>
        <v>0.31119791666666663</v>
      </c>
      <c r="H25" s="133">
        <f t="shared" si="3"/>
        <v>0.3243055555555555</v>
      </c>
      <c r="I25" s="133">
        <f t="shared" si="4"/>
        <v>0.33928571428571425</v>
      </c>
      <c r="J25" s="133">
        <f t="shared" si="5"/>
        <v>0.35657051282051283</v>
      </c>
      <c r="K25" s="133">
        <f t="shared" si="6"/>
        <v>0.3767361111111111</v>
      </c>
      <c r="L25" s="121"/>
      <c r="M25" s="120"/>
      <c r="N25" s="120"/>
      <c r="O25" s="120"/>
    </row>
    <row r="26" spans="1:15" ht="12" customHeight="1">
      <c r="A26" s="252">
        <v>6.5</v>
      </c>
      <c r="B26" s="131">
        <f t="shared" si="0"/>
        <v>110.5</v>
      </c>
      <c r="C26" s="131">
        <f t="shared" si="1"/>
        <v>82</v>
      </c>
      <c r="D26" s="235" t="s">
        <v>536</v>
      </c>
      <c r="E26" s="233" t="s">
        <v>317</v>
      </c>
      <c r="F26" s="233"/>
      <c r="G26" s="133">
        <f t="shared" si="2"/>
        <v>0.328125</v>
      </c>
      <c r="H26" s="133">
        <f t="shared" si="3"/>
        <v>0.34236111111111106</v>
      </c>
      <c r="I26" s="133">
        <f t="shared" si="4"/>
        <v>0.3586309523809524</v>
      </c>
      <c r="J26" s="133">
        <f t="shared" si="5"/>
        <v>0.37740384615384615</v>
      </c>
      <c r="K26" s="133">
        <f t="shared" si="6"/>
        <v>0.3993055555555555</v>
      </c>
      <c r="L26" s="121"/>
      <c r="M26" s="120"/>
      <c r="N26" s="120"/>
      <c r="O26" s="120"/>
    </row>
    <row r="27" spans="1:15" ht="12" customHeight="1">
      <c r="A27" s="252">
        <v>5.5</v>
      </c>
      <c r="B27" s="131">
        <f t="shared" si="0"/>
        <v>105</v>
      </c>
      <c r="C27" s="131">
        <f t="shared" si="1"/>
        <v>87.5</v>
      </c>
      <c r="D27" s="235" t="s">
        <v>318</v>
      </c>
      <c r="E27" s="233" t="s">
        <v>317</v>
      </c>
      <c r="F27" s="233"/>
      <c r="G27" s="133">
        <f t="shared" si="2"/>
        <v>0.34244791666666663</v>
      </c>
      <c r="H27" s="133">
        <f t="shared" si="3"/>
        <v>0.35763888888888884</v>
      </c>
      <c r="I27" s="133">
        <f t="shared" si="4"/>
        <v>0.37499999999999994</v>
      </c>
      <c r="J27" s="133">
        <f t="shared" si="5"/>
        <v>0.39503205128205127</v>
      </c>
      <c r="K27" s="133">
        <f t="shared" si="6"/>
        <v>0.41840277777777773</v>
      </c>
      <c r="L27" s="121"/>
      <c r="M27" s="120"/>
      <c r="N27" s="120"/>
      <c r="O27" s="120"/>
    </row>
    <row r="28" spans="1:15" ht="12" customHeight="1">
      <c r="A28" s="252">
        <v>4.5</v>
      </c>
      <c r="B28" s="131">
        <f t="shared" si="0"/>
        <v>100.5</v>
      </c>
      <c r="C28" s="131">
        <f t="shared" si="1"/>
        <v>92</v>
      </c>
      <c r="D28" s="235" t="s">
        <v>537</v>
      </c>
      <c r="E28" s="233" t="s">
        <v>317</v>
      </c>
      <c r="F28" s="233"/>
      <c r="G28" s="133">
        <f t="shared" si="2"/>
        <v>0.35416666666666663</v>
      </c>
      <c r="H28" s="133">
        <f t="shared" si="3"/>
        <v>0.37013888888888885</v>
      </c>
      <c r="I28" s="133">
        <f t="shared" si="4"/>
        <v>0.3883928571428571</v>
      </c>
      <c r="J28" s="133">
        <f t="shared" si="5"/>
        <v>0.4094551282051282</v>
      </c>
      <c r="K28" s="133">
        <f t="shared" si="6"/>
        <v>0.43402777777777773</v>
      </c>
      <c r="L28" s="121"/>
      <c r="M28" s="120"/>
      <c r="N28" s="120"/>
      <c r="O28" s="120"/>
    </row>
    <row r="29" spans="1:15" ht="12" customHeight="1">
      <c r="A29" s="252">
        <v>0.5</v>
      </c>
      <c r="B29" s="131">
        <f t="shared" si="0"/>
        <v>100</v>
      </c>
      <c r="C29" s="131">
        <f t="shared" si="1"/>
        <v>92.5</v>
      </c>
      <c r="D29" s="228" t="s">
        <v>319</v>
      </c>
      <c r="E29" s="233" t="s">
        <v>317</v>
      </c>
      <c r="F29" s="233"/>
      <c r="G29" s="133">
        <f t="shared" si="2"/>
        <v>0.35546875</v>
      </c>
      <c r="H29" s="133">
        <f t="shared" si="3"/>
        <v>0.37152777777777773</v>
      </c>
      <c r="I29" s="133">
        <f t="shared" si="4"/>
        <v>0.38988095238095233</v>
      </c>
      <c r="J29" s="133">
        <f t="shared" si="5"/>
        <v>0.4110576923076923</v>
      </c>
      <c r="K29" s="133">
        <f t="shared" si="6"/>
        <v>0.43576388888888884</v>
      </c>
      <c r="L29" s="121"/>
      <c r="M29" s="120"/>
      <c r="N29" s="120"/>
      <c r="O29" s="120"/>
    </row>
    <row r="30" spans="1:15" ht="12" customHeight="1">
      <c r="A30" s="252">
        <v>2.5</v>
      </c>
      <c r="B30" s="131">
        <f t="shared" si="0"/>
        <v>97.5</v>
      </c>
      <c r="C30" s="131">
        <f t="shared" si="1"/>
        <v>95</v>
      </c>
      <c r="D30" s="237" t="s">
        <v>538</v>
      </c>
      <c r="E30" s="233" t="s">
        <v>317</v>
      </c>
      <c r="F30" s="233">
        <v>435</v>
      </c>
      <c r="G30" s="133">
        <f t="shared" si="2"/>
        <v>0.36197916666666663</v>
      </c>
      <c r="H30" s="133">
        <f t="shared" si="3"/>
        <v>0.37847222222222215</v>
      </c>
      <c r="I30" s="133">
        <f t="shared" si="4"/>
        <v>0.39732142857142855</v>
      </c>
      <c r="J30" s="133">
        <f t="shared" si="5"/>
        <v>0.4190705128205128</v>
      </c>
      <c r="K30" s="133">
        <f t="shared" si="6"/>
        <v>0.4444444444444444</v>
      </c>
      <c r="L30" s="121"/>
      <c r="M30" s="120"/>
      <c r="N30" s="120"/>
      <c r="O30" s="120"/>
    </row>
    <row r="31" spans="1:15" ht="12" customHeight="1">
      <c r="A31" s="252">
        <v>3</v>
      </c>
      <c r="B31" s="131">
        <f t="shared" si="0"/>
        <v>94.5</v>
      </c>
      <c r="C31" s="131">
        <f t="shared" si="1"/>
        <v>98</v>
      </c>
      <c r="D31" s="237" t="s">
        <v>539</v>
      </c>
      <c r="E31" s="233" t="s">
        <v>317</v>
      </c>
      <c r="F31" s="233"/>
      <c r="G31" s="133">
        <f t="shared" si="2"/>
        <v>0.36979166666666663</v>
      </c>
      <c r="H31" s="133">
        <f t="shared" si="3"/>
        <v>0.3868055555555555</v>
      </c>
      <c r="I31" s="133">
        <f t="shared" si="4"/>
        <v>0.40624999999999994</v>
      </c>
      <c r="J31" s="133">
        <f t="shared" si="5"/>
        <v>0.4286858974358974</v>
      </c>
      <c r="K31" s="133">
        <f t="shared" si="6"/>
        <v>0.45486111111111105</v>
      </c>
      <c r="L31" s="121"/>
      <c r="M31" s="120"/>
      <c r="N31" s="120"/>
      <c r="O31" s="120"/>
    </row>
    <row r="32" spans="1:15" ht="12" customHeight="1">
      <c r="A32" s="252">
        <v>3.5</v>
      </c>
      <c r="B32" s="131">
        <f t="shared" si="0"/>
        <v>91</v>
      </c>
      <c r="C32" s="131">
        <f t="shared" si="1"/>
        <v>101.5</v>
      </c>
      <c r="D32" s="235" t="s">
        <v>320</v>
      </c>
      <c r="E32" s="233" t="s">
        <v>321</v>
      </c>
      <c r="F32" s="233"/>
      <c r="G32" s="133">
        <f t="shared" si="2"/>
        <v>0.37890624999999994</v>
      </c>
      <c r="H32" s="133">
        <f t="shared" si="3"/>
        <v>0.3965277777777777</v>
      </c>
      <c r="I32" s="133">
        <f t="shared" si="4"/>
        <v>0.41666666666666663</v>
      </c>
      <c r="J32" s="133">
        <f t="shared" si="5"/>
        <v>0.43990384615384615</v>
      </c>
      <c r="K32" s="133">
        <f t="shared" si="6"/>
        <v>0.46701388888888884</v>
      </c>
      <c r="L32" s="121"/>
      <c r="M32" s="120"/>
      <c r="N32" s="120"/>
      <c r="O32" s="120"/>
    </row>
    <row r="33" spans="1:15" ht="12" customHeight="1">
      <c r="A33" s="252">
        <v>2</v>
      </c>
      <c r="B33" s="131">
        <f t="shared" si="0"/>
        <v>89</v>
      </c>
      <c r="C33" s="131">
        <f t="shared" si="1"/>
        <v>103.5</v>
      </c>
      <c r="D33" s="235" t="s">
        <v>650</v>
      </c>
      <c r="E33" s="233" t="s">
        <v>419</v>
      </c>
      <c r="F33" s="233"/>
      <c r="G33" s="133">
        <f t="shared" si="2"/>
        <v>0.3841145833333333</v>
      </c>
      <c r="H33" s="133">
        <f t="shared" si="3"/>
        <v>0.4020833333333333</v>
      </c>
      <c r="I33" s="133">
        <f t="shared" si="4"/>
        <v>0.42261904761904756</v>
      </c>
      <c r="J33" s="133">
        <f t="shared" si="5"/>
        <v>0.44631410256410253</v>
      </c>
      <c r="K33" s="133">
        <f t="shared" si="6"/>
        <v>0.4739583333333333</v>
      </c>
      <c r="L33" s="121"/>
      <c r="M33" s="120"/>
      <c r="N33" s="120"/>
      <c r="O33" s="120"/>
    </row>
    <row r="34" spans="1:15" ht="12" customHeight="1">
      <c r="A34" s="252">
        <v>2</v>
      </c>
      <c r="B34" s="131">
        <f t="shared" si="0"/>
        <v>87</v>
      </c>
      <c r="C34" s="131">
        <f t="shared" si="1"/>
        <v>105.5</v>
      </c>
      <c r="D34" s="235" t="s">
        <v>322</v>
      </c>
      <c r="E34" s="233" t="s">
        <v>323</v>
      </c>
      <c r="F34" s="233"/>
      <c r="G34" s="133">
        <f t="shared" si="2"/>
        <v>0.38932291666666663</v>
      </c>
      <c r="H34" s="133">
        <f t="shared" si="3"/>
        <v>0.40763888888888883</v>
      </c>
      <c r="I34" s="133">
        <f t="shared" si="4"/>
        <v>0.42857142857142855</v>
      </c>
      <c r="J34" s="133">
        <f t="shared" si="5"/>
        <v>0.4527243589743589</v>
      </c>
      <c r="K34" s="133">
        <f t="shared" si="6"/>
        <v>0.48090277777777773</v>
      </c>
      <c r="L34" s="121"/>
      <c r="M34" s="120"/>
      <c r="N34" s="120"/>
      <c r="O34" s="120"/>
    </row>
    <row r="35" spans="1:15" ht="12" customHeight="1">
      <c r="A35" s="252">
        <v>2</v>
      </c>
      <c r="B35" s="131">
        <f t="shared" si="0"/>
        <v>85</v>
      </c>
      <c r="C35" s="131">
        <f t="shared" si="1"/>
        <v>107.5</v>
      </c>
      <c r="D35" s="255" t="s">
        <v>540</v>
      </c>
      <c r="E35" s="238" t="s">
        <v>651</v>
      </c>
      <c r="F35" s="238"/>
      <c r="G35" s="133">
        <f t="shared" si="2"/>
        <v>0.39453124999999994</v>
      </c>
      <c r="H35" s="133">
        <f t="shared" si="3"/>
        <v>0.41319444444444436</v>
      </c>
      <c r="I35" s="133">
        <f t="shared" si="4"/>
        <v>0.4345238095238095</v>
      </c>
      <c r="J35" s="133">
        <f t="shared" si="5"/>
        <v>0.45913461538461536</v>
      </c>
      <c r="K35" s="133">
        <f t="shared" si="6"/>
        <v>0.4878472222222222</v>
      </c>
      <c r="L35" s="121"/>
      <c r="M35" s="120"/>
      <c r="O35" s="120"/>
    </row>
    <row r="36" spans="1:15" ht="12" customHeight="1">
      <c r="A36" s="131">
        <v>3.5</v>
      </c>
      <c r="B36" s="131">
        <f t="shared" si="0"/>
        <v>81.5</v>
      </c>
      <c r="C36" s="131">
        <f t="shared" si="1"/>
        <v>111</v>
      </c>
      <c r="D36" s="255" t="s">
        <v>652</v>
      </c>
      <c r="E36" s="205"/>
      <c r="F36" s="238"/>
      <c r="G36" s="133">
        <f t="shared" si="2"/>
        <v>0.4036458333333333</v>
      </c>
      <c r="H36" s="133">
        <f t="shared" si="3"/>
        <v>0.4229166666666666</v>
      </c>
      <c r="I36" s="133">
        <f t="shared" si="4"/>
        <v>0.44494047619047616</v>
      </c>
      <c r="J36" s="133">
        <f t="shared" si="5"/>
        <v>0.4703525641025641</v>
      </c>
      <c r="K36" s="133">
        <f t="shared" si="6"/>
        <v>0.49999999999999994</v>
      </c>
      <c r="L36" s="121"/>
      <c r="M36" s="120"/>
      <c r="N36" s="120"/>
      <c r="O36" s="120"/>
    </row>
    <row r="37" spans="1:15" ht="12" customHeight="1" hidden="1">
      <c r="A37" s="131"/>
      <c r="B37" s="131">
        <f t="shared" si="0"/>
        <v>81.5</v>
      </c>
      <c r="C37" s="131">
        <f t="shared" si="1"/>
        <v>111</v>
      </c>
      <c r="D37" s="280"/>
      <c r="E37" s="205"/>
      <c r="F37" s="238"/>
      <c r="G37" s="133">
        <f t="shared" si="2"/>
        <v>0.4036458333333333</v>
      </c>
      <c r="H37" s="133">
        <f t="shared" si="3"/>
        <v>0.4229166666666666</v>
      </c>
      <c r="I37" s="133">
        <f t="shared" si="4"/>
        <v>0.44494047619047616</v>
      </c>
      <c r="J37" s="133">
        <f t="shared" si="5"/>
        <v>0.4703525641025641</v>
      </c>
      <c r="K37" s="133">
        <f t="shared" si="6"/>
        <v>0.49999999999999994</v>
      </c>
      <c r="L37" s="121"/>
      <c r="M37" s="120"/>
      <c r="N37" s="120"/>
      <c r="O37" s="120"/>
    </row>
    <row r="38" spans="1:15" ht="12" customHeight="1" hidden="1">
      <c r="A38" s="131"/>
      <c r="B38" s="131">
        <f t="shared" si="0"/>
        <v>81.5</v>
      </c>
      <c r="C38" s="131">
        <f t="shared" si="1"/>
        <v>111</v>
      </c>
      <c r="D38" s="255"/>
      <c r="E38" s="205"/>
      <c r="F38" s="238"/>
      <c r="G38" s="133">
        <f t="shared" si="2"/>
        <v>0.4036458333333333</v>
      </c>
      <c r="H38" s="133">
        <f t="shared" si="3"/>
        <v>0.4229166666666666</v>
      </c>
      <c r="I38" s="133">
        <f t="shared" si="4"/>
        <v>0.44494047619047616</v>
      </c>
      <c r="J38" s="133">
        <f t="shared" si="5"/>
        <v>0.4703525641025641</v>
      </c>
      <c r="K38" s="133">
        <f t="shared" si="6"/>
        <v>0.49999999999999994</v>
      </c>
      <c r="L38" s="121"/>
      <c r="M38" s="120"/>
      <c r="N38" s="120"/>
      <c r="O38" s="120"/>
    </row>
    <row r="39" spans="1:15" ht="12" customHeight="1" hidden="1">
      <c r="A39" s="131"/>
      <c r="B39" s="131">
        <f t="shared" si="0"/>
        <v>81.5</v>
      </c>
      <c r="C39" s="131">
        <f t="shared" si="1"/>
        <v>111</v>
      </c>
      <c r="D39" s="281"/>
      <c r="E39" s="205"/>
      <c r="F39" s="238"/>
      <c r="G39" s="133">
        <f t="shared" si="2"/>
        <v>0.4036458333333333</v>
      </c>
      <c r="H39" s="133">
        <f t="shared" si="3"/>
        <v>0.4229166666666666</v>
      </c>
      <c r="I39" s="133">
        <f t="shared" si="4"/>
        <v>0.44494047619047616</v>
      </c>
      <c r="J39" s="133">
        <f t="shared" si="5"/>
        <v>0.4703525641025641</v>
      </c>
      <c r="K39" s="133">
        <f t="shared" si="6"/>
        <v>0.49999999999999994</v>
      </c>
      <c r="L39" s="121"/>
      <c r="M39" s="120"/>
      <c r="N39" s="120"/>
      <c r="O39" s="120"/>
    </row>
    <row r="40" spans="1:15" ht="12" customHeight="1" hidden="1">
      <c r="A40" s="131"/>
      <c r="B40" s="131">
        <f t="shared" si="0"/>
        <v>81.5</v>
      </c>
      <c r="C40" s="131">
        <f t="shared" si="1"/>
        <v>111</v>
      </c>
      <c r="D40" s="255"/>
      <c r="E40" s="205"/>
      <c r="F40" s="238"/>
      <c r="G40" s="133">
        <f t="shared" si="2"/>
        <v>0.4036458333333333</v>
      </c>
      <c r="H40" s="133">
        <f t="shared" si="3"/>
        <v>0.4229166666666666</v>
      </c>
      <c r="I40" s="133">
        <f t="shared" si="4"/>
        <v>0.44494047619047616</v>
      </c>
      <c r="J40" s="133">
        <f t="shared" si="5"/>
        <v>0.4703525641025641</v>
      </c>
      <c r="K40" s="133">
        <f t="shared" si="6"/>
        <v>0.49999999999999994</v>
      </c>
      <c r="M40" s="120"/>
      <c r="N40" s="120"/>
      <c r="O40" s="120"/>
    </row>
    <row r="41" spans="1:15" ht="12" customHeight="1" hidden="1">
      <c r="A41" s="252"/>
      <c r="B41" s="131">
        <f t="shared" si="0"/>
        <v>81.5</v>
      </c>
      <c r="C41" s="131">
        <f t="shared" si="1"/>
        <v>111</v>
      </c>
      <c r="D41" s="235"/>
      <c r="E41" s="206"/>
      <c r="F41" s="233"/>
      <c r="G41" s="133">
        <f t="shared" si="2"/>
        <v>0.4036458333333333</v>
      </c>
      <c r="H41" s="133">
        <f t="shared" si="3"/>
        <v>0.4229166666666666</v>
      </c>
      <c r="I41" s="133">
        <f t="shared" si="4"/>
        <v>0.44494047619047616</v>
      </c>
      <c r="J41" s="133">
        <f t="shared" si="5"/>
        <v>0.4703525641025641</v>
      </c>
      <c r="K41" s="133">
        <f t="shared" si="6"/>
        <v>0.49999999999999994</v>
      </c>
      <c r="M41" s="120"/>
      <c r="N41" s="120"/>
      <c r="O41" s="120"/>
    </row>
    <row r="42" spans="1:15" ht="12" customHeight="1" hidden="1">
      <c r="A42" s="252"/>
      <c r="B42" s="131">
        <f t="shared" si="0"/>
        <v>81.5</v>
      </c>
      <c r="C42" s="131">
        <f t="shared" si="1"/>
        <v>111</v>
      </c>
      <c r="D42" s="235"/>
      <c r="E42" s="206"/>
      <c r="F42" s="233"/>
      <c r="G42" s="133">
        <f t="shared" si="2"/>
        <v>0.4036458333333333</v>
      </c>
      <c r="H42" s="133">
        <f t="shared" si="3"/>
        <v>0.4229166666666666</v>
      </c>
      <c r="I42" s="133">
        <f t="shared" si="4"/>
        <v>0.44494047619047616</v>
      </c>
      <c r="J42" s="133">
        <f t="shared" si="5"/>
        <v>0.4703525641025641</v>
      </c>
      <c r="K42" s="133">
        <f t="shared" si="6"/>
        <v>0.49999999999999994</v>
      </c>
      <c r="M42" s="120"/>
      <c r="N42" s="120"/>
      <c r="O42" s="120"/>
    </row>
    <row r="43" spans="1:15" ht="12" customHeight="1" hidden="1">
      <c r="A43" s="252"/>
      <c r="B43" s="131">
        <f>B42-A43</f>
        <v>81.5</v>
      </c>
      <c r="C43" s="131">
        <f>C42+A43</f>
        <v>111</v>
      </c>
      <c r="D43" s="235"/>
      <c r="E43" s="206"/>
      <c r="F43" s="233"/>
      <c r="G43" s="133">
        <f t="shared" si="2"/>
        <v>0.4036458333333333</v>
      </c>
      <c r="H43" s="133">
        <f t="shared" si="3"/>
        <v>0.4229166666666666</v>
      </c>
      <c r="I43" s="133">
        <f t="shared" si="4"/>
        <v>0.44494047619047616</v>
      </c>
      <c r="J43" s="133">
        <f t="shared" si="5"/>
        <v>0.4703525641025641</v>
      </c>
      <c r="K43" s="133">
        <f t="shared" si="6"/>
        <v>0.49999999999999994</v>
      </c>
      <c r="M43" s="120"/>
      <c r="N43" s="120"/>
      <c r="O43" s="120"/>
    </row>
    <row r="44" spans="1:15" ht="12" customHeight="1" hidden="1">
      <c r="A44" s="252"/>
      <c r="B44" s="131">
        <f>B43-A44</f>
        <v>81.5</v>
      </c>
      <c r="C44" s="131">
        <f>C43+A44</f>
        <v>111</v>
      </c>
      <c r="D44" s="235"/>
      <c r="E44" s="206"/>
      <c r="F44" s="233"/>
      <c r="G44" s="133">
        <f t="shared" si="2"/>
        <v>0.4036458333333333</v>
      </c>
      <c r="H44" s="133">
        <f t="shared" si="3"/>
        <v>0.4229166666666666</v>
      </c>
      <c r="I44" s="133">
        <f t="shared" si="4"/>
        <v>0.44494047619047616</v>
      </c>
      <c r="J44" s="133">
        <f t="shared" si="5"/>
        <v>0.4703525641025641</v>
      </c>
      <c r="K44" s="133">
        <f t="shared" si="6"/>
        <v>0.49999999999999994</v>
      </c>
      <c r="M44" s="120"/>
      <c r="N44" s="120"/>
      <c r="O44" s="120"/>
    </row>
    <row r="45" spans="1:15" ht="12" customHeight="1" hidden="1">
      <c r="A45" s="252"/>
      <c r="B45" s="131">
        <f t="shared" si="0"/>
        <v>81.5</v>
      </c>
      <c r="C45" s="131">
        <f t="shared" si="1"/>
        <v>111</v>
      </c>
      <c r="D45" s="235"/>
      <c r="E45" s="206"/>
      <c r="F45" s="233"/>
      <c r="G45" s="133">
        <f t="shared" si="2"/>
        <v>0.4036458333333333</v>
      </c>
      <c r="H45" s="133">
        <f t="shared" si="3"/>
        <v>0.4229166666666666</v>
      </c>
      <c r="I45" s="133">
        <f t="shared" si="4"/>
        <v>0.44494047619047616</v>
      </c>
      <c r="J45" s="133">
        <f t="shared" si="5"/>
        <v>0.4703525641025641</v>
      </c>
      <c r="K45" s="133">
        <f t="shared" si="6"/>
        <v>0.49999999999999994</v>
      </c>
      <c r="M45" s="120"/>
      <c r="N45" s="120"/>
      <c r="O45" s="120"/>
    </row>
    <row r="46" spans="1:15" ht="12" customHeight="1" hidden="1">
      <c r="A46" s="252"/>
      <c r="B46" s="131">
        <f t="shared" si="0"/>
        <v>81.5</v>
      </c>
      <c r="C46" s="131">
        <f t="shared" si="1"/>
        <v>111</v>
      </c>
      <c r="D46" s="235"/>
      <c r="E46" s="206"/>
      <c r="F46" s="233"/>
      <c r="G46" s="133">
        <f t="shared" si="2"/>
        <v>0.4036458333333333</v>
      </c>
      <c r="H46" s="133">
        <f t="shared" si="3"/>
        <v>0.4229166666666666</v>
      </c>
      <c r="I46" s="133">
        <f t="shared" si="4"/>
        <v>0.44494047619047616</v>
      </c>
      <c r="J46" s="133">
        <f t="shared" si="5"/>
        <v>0.4703525641025641</v>
      </c>
      <c r="K46" s="133">
        <f t="shared" si="6"/>
        <v>0.49999999999999994</v>
      </c>
      <c r="M46" s="120"/>
      <c r="N46" s="120"/>
      <c r="O46" s="120"/>
    </row>
    <row r="47" spans="1:15" ht="12" customHeight="1" hidden="1">
      <c r="A47" s="252"/>
      <c r="B47" s="131">
        <f>B46-A47</f>
        <v>81.5</v>
      </c>
      <c r="C47" s="131">
        <f>C46+A47</f>
        <v>111</v>
      </c>
      <c r="D47" s="235"/>
      <c r="E47" s="206"/>
      <c r="F47" s="233"/>
      <c r="G47" s="133">
        <f t="shared" si="2"/>
        <v>0.4036458333333333</v>
      </c>
      <c r="H47" s="133">
        <f t="shared" si="3"/>
        <v>0.4229166666666666</v>
      </c>
      <c r="I47" s="133">
        <f t="shared" si="4"/>
        <v>0.44494047619047616</v>
      </c>
      <c r="J47" s="133">
        <f t="shared" si="5"/>
        <v>0.4703525641025641</v>
      </c>
      <c r="K47" s="133">
        <f t="shared" si="6"/>
        <v>0.49999999999999994</v>
      </c>
      <c r="M47" s="120"/>
      <c r="N47" s="120"/>
      <c r="O47" s="120"/>
    </row>
    <row r="48" spans="1:15" ht="12" customHeight="1" hidden="1">
      <c r="A48" s="252"/>
      <c r="B48" s="131">
        <f>B47-A48</f>
        <v>81.5</v>
      </c>
      <c r="C48" s="131">
        <f>C47+A48</f>
        <v>111</v>
      </c>
      <c r="D48" s="235"/>
      <c r="E48" s="206"/>
      <c r="F48" s="233"/>
      <c r="G48" s="133">
        <f t="shared" si="2"/>
        <v>0.4036458333333333</v>
      </c>
      <c r="H48" s="133">
        <f t="shared" si="3"/>
        <v>0.4229166666666666</v>
      </c>
      <c r="I48" s="133">
        <f t="shared" si="4"/>
        <v>0.44494047619047616</v>
      </c>
      <c r="J48" s="133">
        <f t="shared" si="5"/>
        <v>0.4703525641025641</v>
      </c>
      <c r="K48" s="133">
        <f t="shared" si="6"/>
        <v>0.49999999999999994</v>
      </c>
      <c r="M48" s="120"/>
      <c r="O48" s="120"/>
    </row>
    <row r="49" spans="1:15" ht="12" customHeight="1">
      <c r="A49" s="252">
        <v>2.5</v>
      </c>
      <c r="B49" s="131">
        <f>B48-A49</f>
        <v>79</v>
      </c>
      <c r="C49" s="131">
        <f>C48+A49</f>
        <v>113.5</v>
      </c>
      <c r="D49" s="232" t="s">
        <v>324</v>
      </c>
      <c r="E49" s="233"/>
      <c r="F49" s="233">
        <v>254</v>
      </c>
      <c r="G49" s="133">
        <f t="shared" si="2"/>
        <v>0.41015624999999994</v>
      </c>
      <c r="H49" s="133">
        <f t="shared" si="3"/>
        <v>0.4298611111111111</v>
      </c>
      <c r="I49" s="133">
        <f t="shared" si="4"/>
        <v>0.45238095238095233</v>
      </c>
      <c r="J49" s="133">
        <f t="shared" si="5"/>
        <v>0.4783653846153846</v>
      </c>
      <c r="K49" s="133">
        <f t="shared" si="6"/>
        <v>0.5086805555555556</v>
      </c>
      <c r="M49" s="120"/>
      <c r="N49" s="120"/>
      <c r="O49" s="120"/>
    </row>
    <row r="50" spans="1:15" ht="12" customHeight="1">
      <c r="A50" s="262"/>
      <c r="B50" s="145"/>
      <c r="C50" s="145"/>
      <c r="D50" s="282" t="s">
        <v>19</v>
      </c>
      <c r="E50" s="207"/>
      <c r="F50" s="283"/>
      <c r="G50" s="146"/>
      <c r="H50" s="146"/>
      <c r="I50" s="146"/>
      <c r="J50" s="146"/>
      <c r="K50" s="146"/>
      <c r="M50" s="120"/>
      <c r="N50" s="120"/>
      <c r="O50" s="120"/>
    </row>
    <row r="51" spans="1:15" ht="12" customHeight="1">
      <c r="A51" s="252">
        <v>0</v>
      </c>
      <c r="B51" s="131">
        <f>B49</f>
        <v>79</v>
      </c>
      <c r="C51" s="131">
        <f>C49</f>
        <v>113.5</v>
      </c>
      <c r="D51" s="232" t="s">
        <v>324</v>
      </c>
      <c r="E51" s="233" t="s">
        <v>79</v>
      </c>
      <c r="F51" s="233"/>
      <c r="G51" s="132">
        <f>$L$6</f>
        <v>0.46875</v>
      </c>
      <c r="H51" s="132">
        <f>$L$6</f>
        <v>0.46875</v>
      </c>
      <c r="I51" s="132">
        <f>$L$6</f>
        <v>0.46875</v>
      </c>
      <c r="J51" s="132">
        <f>$M$6</f>
        <v>0.46875</v>
      </c>
      <c r="K51" s="132">
        <f>$M$6</f>
        <v>0.46875</v>
      </c>
      <c r="L51" s="134">
        <f>A51</f>
        <v>0</v>
      </c>
      <c r="M51" s="120"/>
      <c r="N51" s="120"/>
      <c r="O51" s="120"/>
    </row>
    <row r="52" spans="1:15" ht="12" customHeight="1">
      <c r="A52" s="252">
        <v>1</v>
      </c>
      <c r="B52" s="131">
        <f>B51-A52</f>
        <v>78</v>
      </c>
      <c r="C52" s="131">
        <f>C51+A52</f>
        <v>114.5</v>
      </c>
      <c r="D52" s="235" t="s">
        <v>541</v>
      </c>
      <c r="E52" s="233" t="s">
        <v>79</v>
      </c>
      <c r="F52" s="233"/>
      <c r="G52" s="133">
        <f aca="true" t="shared" si="7" ref="G52:G80">SUM($G$51+$O$3*L52)</f>
        <v>0.4713541666666667</v>
      </c>
      <c r="H52" s="133">
        <f aca="true" t="shared" si="8" ref="H52:H80">SUM($H$51+$P$3*L52)</f>
        <v>0.47152777777777777</v>
      </c>
      <c r="I52" s="133">
        <f aca="true" t="shared" si="9" ref="I52:I80">SUM($I$51+$Q$3*L52)</f>
        <v>0.47172619047619047</v>
      </c>
      <c r="J52" s="133">
        <f aca="true" t="shared" si="10" ref="J52:J80">SUM($J$51+$R$3*L52)</f>
        <v>0.4719551282051282</v>
      </c>
      <c r="K52" s="133">
        <f aca="true" t="shared" si="11" ref="K52:K80">SUM($K$51+$S$3*L52)</f>
        <v>0.4722222222222222</v>
      </c>
      <c r="L52" s="122">
        <f>L51+A52</f>
        <v>1</v>
      </c>
      <c r="M52" s="120"/>
      <c r="N52" s="120"/>
      <c r="O52" s="120"/>
    </row>
    <row r="53" spans="1:15" ht="12" customHeight="1">
      <c r="A53" s="252">
        <v>10</v>
      </c>
      <c r="B53" s="131">
        <f aca="true" t="shared" si="12" ref="B53:B80">B52-A53</f>
        <v>68</v>
      </c>
      <c r="C53" s="131">
        <f aca="true" t="shared" si="13" ref="C53:C80">C52+A53</f>
        <v>124.5</v>
      </c>
      <c r="D53" s="235" t="s">
        <v>542</v>
      </c>
      <c r="E53" s="233" t="s">
        <v>59</v>
      </c>
      <c r="F53" s="233"/>
      <c r="G53" s="133">
        <f t="shared" si="7"/>
        <v>0.4973958333333333</v>
      </c>
      <c r="H53" s="133">
        <f t="shared" si="8"/>
        <v>0.49930555555555556</v>
      </c>
      <c r="I53" s="133">
        <f t="shared" si="9"/>
        <v>0.5014880952380952</v>
      </c>
      <c r="J53" s="133">
        <f t="shared" si="10"/>
        <v>0.5040064102564102</v>
      </c>
      <c r="K53" s="133">
        <f t="shared" si="11"/>
        <v>0.5069444444444444</v>
      </c>
      <c r="L53" s="122">
        <f aca="true" t="shared" si="14" ref="L53:L80">L52+A53</f>
        <v>11</v>
      </c>
      <c r="M53" s="120"/>
      <c r="N53" s="120"/>
      <c r="O53" s="120"/>
    </row>
    <row r="54" spans="1:15" ht="12" customHeight="1">
      <c r="A54" s="252">
        <v>1</v>
      </c>
      <c r="B54" s="131">
        <f t="shared" si="12"/>
        <v>67</v>
      </c>
      <c r="C54" s="131">
        <f t="shared" si="13"/>
        <v>125.5</v>
      </c>
      <c r="D54" s="235" t="s">
        <v>325</v>
      </c>
      <c r="E54" s="233" t="s">
        <v>59</v>
      </c>
      <c r="F54" s="233"/>
      <c r="G54" s="133">
        <f t="shared" si="7"/>
        <v>0.5</v>
      </c>
      <c r="H54" s="133">
        <f t="shared" si="8"/>
        <v>0.5020833333333333</v>
      </c>
      <c r="I54" s="133">
        <f t="shared" si="9"/>
        <v>0.5044642857142857</v>
      </c>
      <c r="J54" s="133">
        <f t="shared" si="10"/>
        <v>0.5072115384615384</v>
      </c>
      <c r="K54" s="133">
        <f t="shared" si="11"/>
        <v>0.5104166666666666</v>
      </c>
      <c r="L54" s="122">
        <f t="shared" si="14"/>
        <v>12</v>
      </c>
      <c r="M54" s="120"/>
      <c r="N54" s="120"/>
      <c r="O54" s="120"/>
    </row>
    <row r="55" spans="1:15" ht="12" customHeight="1">
      <c r="A55" s="252">
        <v>6</v>
      </c>
      <c r="B55" s="131">
        <f>B54-A55</f>
        <v>61</v>
      </c>
      <c r="C55" s="131">
        <f>C54+A55</f>
        <v>131.5</v>
      </c>
      <c r="D55" s="235" t="s">
        <v>543</v>
      </c>
      <c r="E55" s="233" t="s">
        <v>335</v>
      </c>
      <c r="F55" s="233"/>
      <c r="G55" s="133">
        <f t="shared" si="7"/>
        <v>0.515625</v>
      </c>
      <c r="H55" s="133">
        <f t="shared" si="8"/>
        <v>0.51875</v>
      </c>
      <c r="I55" s="133">
        <f t="shared" si="9"/>
        <v>0.5223214285714286</v>
      </c>
      <c r="J55" s="133">
        <f t="shared" si="10"/>
        <v>0.5264423076923077</v>
      </c>
      <c r="K55" s="133">
        <f t="shared" si="11"/>
        <v>0.53125</v>
      </c>
      <c r="L55" s="122">
        <f t="shared" si="14"/>
        <v>18</v>
      </c>
      <c r="M55" s="120"/>
      <c r="N55" s="120"/>
      <c r="O55" s="120"/>
    </row>
    <row r="56" spans="1:15" ht="12" customHeight="1">
      <c r="A56" s="252">
        <v>2</v>
      </c>
      <c r="B56" s="131">
        <f>B55-A56</f>
        <v>59</v>
      </c>
      <c r="C56" s="131">
        <f>C55+A56</f>
        <v>133.5</v>
      </c>
      <c r="D56" s="235" t="s">
        <v>326</v>
      </c>
      <c r="E56" s="233" t="s">
        <v>327</v>
      </c>
      <c r="F56" s="233">
        <v>302</v>
      </c>
      <c r="G56" s="133">
        <f t="shared" si="7"/>
        <v>0.5208333333333334</v>
      </c>
      <c r="H56" s="133">
        <f t="shared" si="8"/>
        <v>0.5243055555555556</v>
      </c>
      <c r="I56" s="133">
        <f t="shared" si="9"/>
        <v>0.5282738095238095</v>
      </c>
      <c r="J56" s="133">
        <f t="shared" si="10"/>
        <v>0.5328525641025641</v>
      </c>
      <c r="K56" s="133">
        <f t="shared" si="11"/>
        <v>0.5381944444444444</v>
      </c>
      <c r="L56" s="122">
        <f t="shared" si="14"/>
        <v>20</v>
      </c>
      <c r="M56" s="120"/>
      <c r="N56" s="120"/>
      <c r="O56" s="120"/>
    </row>
    <row r="57" spans="1:15" ht="12" customHeight="1">
      <c r="A57" s="252">
        <v>1</v>
      </c>
      <c r="B57" s="131">
        <f t="shared" si="12"/>
        <v>58</v>
      </c>
      <c r="C57" s="131">
        <f t="shared" si="13"/>
        <v>134.5</v>
      </c>
      <c r="D57" s="235" t="s">
        <v>328</v>
      </c>
      <c r="E57" s="233" t="s">
        <v>59</v>
      </c>
      <c r="F57" s="233"/>
      <c r="G57" s="133">
        <f t="shared" si="7"/>
        <v>0.5234375</v>
      </c>
      <c r="H57" s="133">
        <f t="shared" si="8"/>
        <v>0.5270833333333333</v>
      </c>
      <c r="I57" s="133">
        <f t="shared" si="9"/>
        <v>0.53125</v>
      </c>
      <c r="J57" s="133">
        <f t="shared" si="10"/>
        <v>0.5360576923076923</v>
      </c>
      <c r="K57" s="133">
        <f t="shared" si="11"/>
        <v>0.5416666666666666</v>
      </c>
      <c r="L57" s="122">
        <f t="shared" si="14"/>
        <v>21</v>
      </c>
      <c r="M57" s="120"/>
      <c r="N57" s="120"/>
      <c r="O57" s="120"/>
    </row>
    <row r="58" spans="1:15" ht="12" customHeight="1">
      <c r="A58" s="252">
        <v>3</v>
      </c>
      <c r="B58" s="131">
        <f t="shared" si="12"/>
        <v>55</v>
      </c>
      <c r="C58" s="131">
        <f t="shared" si="13"/>
        <v>137.5</v>
      </c>
      <c r="D58" s="235" t="s">
        <v>544</v>
      </c>
      <c r="E58" s="233" t="s">
        <v>59</v>
      </c>
      <c r="F58" s="233"/>
      <c r="G58" s="133">
        <f t="shared" si="7"/>
        <v>0.53125</v>
      </c>
      <c r="H58" s="133">
        <f t="shared" si="8"/>
        <v>0.5354166666666667</v>
      </c>
      <c r="I58" s="133">
        <f t="shared" si="9"/>
        <v>0.5401785714285714</v>
      </c>
      <c r="J58" s="133">
        <f t="shared" si="10"/>
        <v>0.5456730769230769</v>
      </c>
      <c r="K58" s="133">
        <f t="shared" si="11"/>
        <v>0.5520833333333334</v>
      </c>
      <c r="L58" s="122">
        <f t="shared" si="14"/>
        <v>24</v>
      </c>
      <c r="M58" s="120"/>
      <c r="N58" s="120"/>
      <c r="O58" s="120"/>
    </row>
    <row r="59" spans="1:15" s="183" customFormat="1" ht="12" customHeight="1">
      <c r="A59" s="252">
        <v>5</v>
      </c>
      <c r="B59" s="131">
        <f t="shared" si="12"/>
        <v>50</v>
      </c>
      <c r="C59" s="131">
        <f t="shared" si="13"/>
        <v>142.5</v>
      </c>
      <c r="D59" s="235" t="s">
        <v>653</v>
      </c>
      <c r="E59" s="233" t="s">
        <v>419</v>
      </c>
      <c r="F59" s="233"/>
      <c r="G59" s="133">
        <f t="shared" si="7"/>
        <v>0.5442708333333334</v>
      </c>
      <c r="H59" s="133">
        <f t="shared" si="8"/>
        <v>0.5493055555555555</v>
      </c>
      <c r="I59" s="133">
        <f t="shared" si="9"/>
        <v>0.5550595238095238</v>
      </c>
      <c r="J59" s="133">
        <f t="shared" si="10"/>
        <v>0.561698717948718</v>
      </c>
      <c r="K59" s="133">
        <f t="shared" si="11"/>
        <v>0.5694444444444444</v>
      </c>
      <c r="L59" s="122">
        <f t="shared" si="14"/>
        <v>29</v>
      </c>
      <c r="M59" s="147"/>
      <c r="N59" s="147"/>
      <c r="O59" s="147"/>
    </row>
    <row r="60" spans="1:15" ht="12" customHeight="1">
      <c r="A60" s="252">
        <v>6</v>
      </c>
      <c r="B60" s="131">
        <f t="shared" si="12"/>
        <v>44</v>
      </c>
      <c r="C60" s="131">
        <f t="shared" si="13"/>
        <v>148.5</v>
      </c>
      <c r="D60" s="228" t="s">
        <v>330</v>
      </c>
      <c r="E60" s="233" t="s">
        <v>329</v>
      </c>
      <c r="F60" s="233"/>
      <c r="G60" s="133">
        <f t="shared" si="7"/>
        <v>0.5598958333333334</v>
      </c>
      <c r="H60" s="133">
        <f t="shared" si="8"/>
        <v>0.5659722222222222</v>
      </c>
      <c r="I60" s="133">
        <f t="shared" si="9"/>
        <v>0.5729166666666666</v>
      </c>
      <c r="J60" s="133">
        <f t="shared" si="10"/>
        <v>0.5809294871794872</v>
      </c>
      <c r="K60" s="133">
        <f t="shared" si="11"/>
        <v>0.5902777777777778</v>
      </c>
      <c r="L60" s="122">
        <f t="shared" si="14"/>
        <v>35</v>
      </c>
      <c r="M60" s="120"/>
      <c r="N60" s="120"/>
      <c r="O60" s="120"/>
    </row>
    <row r="61" spans="1:15" ht="12" customHeight="1">
      <c r="A61" s="252">
        <v>3</v>
      </c>
      <c r="B61" s="131">
        <f t="shared" si="12"/>
        <v>41</v>
      </c>
      <c r="C61" s="131">
        <f t="shared" si="13"/>
        <v>151.5</v>
      </c>
      <c r="D61" s="235" t="s">
        <v>331</v>
      </c>
      <c r="E61" s="233" t="s">
        <v>327</v>
      </c>
      <c r="F61" s="233"/>
      <c r="G61" s="133">
        <f t="shared" si="7"/>
        <v>0.5677083333333334</v>
      </c>
      <c r="H61" s="133">
        <f t="shared" si="8"/>
        <v>0.5743055555555555</v>
      </c>
      <c r="I61" s="133">
        <f t="shared" si="9"/>
        <v>0.5818452380952381</v>
      </c>
      <c r="J61" s="133">
        <f t="shared" si="10"/>
        <v>0.5905448717948718</v>
      </c>
      <c r="K61" s="133">
        <f t="shared" si="11"/>
        <v>0.6006944444444444</v>
      </c>
      <c r="L61" s="122">
        <f t="shared" si="14"/>
        <v>38</v>
      </c>
      <c r="M61" s="120"/>
      <c r="N61" s="120"/>
      <c r="O61" s="120"/>
    </row>
    <row r="62" spans="1:15" ht="12" customHeight="1">
      <c r="A62" s="252">
        <v>2.5</v>
      </c>
      <c r="B62" s="131">
        <f t="shared" si="12"/>
        <v>38.5</v>
      </c>
      <c r="C62" s="131">
        <f t="shared" si="13"/>
        <v>154</v>
      </c>
      <c r="D62" s="235" t="s">
        <v>332</v>
      </c>
      <c r="E62" s="233" t="s">
        <v>333</v>
      </c>
      <c r="F62" s="233">
        <v>160</v>
      </c>
      <c r="G62" s="133">
        <f t="shared" si="7"/>
        <v>0.57421875</v>
      </c>
      <c r="H62" s="133">
        <f t="shared" si="8"/>
        <v>0.58125</v>
      </c>
      <c r="I62" s="133">
        <f t="shared" si="9"/>
        <v>0.5892857142857143</v>
      </c>
      <c r="J62" s="133">
        <f t="shared" si="10"/>
        <v>0.5985576923076923</v>
      </c>
      <c r="K62" s="133">
        <f t="shared" si="11"/>
        <v>0.609375</v>
      </c>
      <c r="L62" s="122">
        <f t="shared" si="14"/>
        <v>40.5</v>
      </c>
      <c r="M62" s="120"/>
      <c r="N62" s="120"/>
      <c r="O62" s="120"/>
    </row>
    <row r="63" spans="1:15" ht="12" customHeight="1">
      <c r="A63" s="252">
        <v>2.5</v>
      </c>
      <c r="B63" s="131">
        <f t="shared" si="12"/>
        <v>36</v>
      </c>
      <c r="C63" s="131">
        <f t="shared" si="13"/>
        <v>156.5</v>
      </c>
      <c r="D63" s="235" t="s">
        <v>545</v>
      </c>
      <c r="E63" s="233" t="s">
        <v>335</v>
      </c>
      <c r="F63" s="233"/>
      <c r="G63" s="133">
        <f t="shared" si="7"/>
        <v>0.5807291666666666</v>
      </c>
      <c r="H63" s="133">
        <f t="shared" si="8"/>
        <v>0.5881944444444445</v>
      </c>
      <c r="I63" s="133">
        <f t="shared" si="9"/>
        <v>0.5967261904761905</v>
      </c>
      <c r="J63" s="133">
        <f t="shared" si="10"/>
        <v>0.6065705128205128</v>
      </c>
      <c r="K63" s="133">
        <f t="shared" si="11"/>
        <v>0.6180555555555556</v>
      </c>
      <c r="L63" s="122">
        <f t="shared" si="14"/>
        <v>43</v>
      </c>
      <c r="M63" s="120"/>
      <c r="N63" s="120"/>
      <c r="O63" s="120"/>
    </row>
    <row r="64" spans="1:15" ht="12" customHeight="1">
      <c r="A64" s="252">
        <v>2</v>
      </c>
      <c r="B64" s="131">
        <f t="shared" si="12"/>
        <v>34</v>
      </c>
      <c r="C64" s="131">
        <f t="shared" si="13"/>
        <v>158.5</v>
      </c>
      <c r="D64" s="235" t="s">
        <v>334</v>
      </c>
      <c r="E64" s="233" t="s">
        <v>335</v>
      </c>
      <c r="F64" s="233"/>
      <c r="G64" s="133">
        <f t="shared" si="7"/>
        <v>0.5859375</v>
      </c>
      <c r="H64" s="133">
        <f t="shared" si="8"/>
        <v>0.59375</v>
      </c>
      <c r="I64" s="133">
        <f t="shared" si="9"/>
        <v>0.6026785714285714</v>
      </c>
      <c r="J64" s="133">
        <f t="shared" si="10"/>
        <v>0.6129807692307692</v>
      </c>
      <c r="K64" s="133">
        <f t="shared" si="11"/>
        <v>0.625</v>
      </c>
      <c r="L64" s="122">
        <f t="shared" si="14"/>
        <v>45</v>
      </c>
      <c r="M64" s="120"/>
      <c r="N64" s="120"/>
      <c r="O64" s="120"/>
    </row>
    <row r="65" spans="1:15" ht="12" customHeight="1">
      <c r="A65" s="252">
        <v>4</v>
      </c>
      <c r="B65" s="131">
        <f t="shared" si="12"/>
        <v>30</v>
      </c>
      <c r="C65" s="131">
        <f t="shared" si="13"/>
        <v>162.5</v>
      </c>
      <c r="D65" s="235" t="s">
        <v>546</v>
      </c>
      <c r="E65" s="233" t="s">
        <v>335</v>
      </c>
      <c r="F65" s="233"/>
      <c r="G65" s="133">
        <f t="shared" si="7"/>
        <v>0.5963541666666666</v>
      </c>
      <c r="H65" s="133">
        <f t="shared" si="8"/>
        <v>0.6048611111111111</v>
      </c>
      <c r="I65" s="133">
        <f t="shared" si="9"/>
        <v>0.6145833333333333</v>
      </c>
      <c r="J65" s="133">
        <f t="shared" si="10"/>
        <v>0.625801282051282</v>
      </c>
      <c r="K65" s="133">
        <f t="shared" si="11"/>
        <v>0.6388888888888888</v>
      </c>
      <c r="L65" s="122">
        <f t="shared" si="14"/>
        <v>49</v>
      </c>
      <c r="M65" s="120"/>
      <c r="N65" s="120"/>
      <c r="O65" s="120"/>
    </row>
    <row r="66" spans="1:15" ht="12" customHeight="1">
      <c r="A66" s="252">
        <v>1</v>
      </c>
      <c r="B66" s="131">
        <f t="shared" si="12"/>
        <v>29</v>
      </c>
      <c r="C66" s="131">
        <f t="shared" si="13"/>
        <v>163.5</v>
      </c>
      <c r="D66" s="235" t="s">
        <v>336</v>
      </c>
      <c r="E66" s="233" t="s">
        <v>335</v>
      </c>
      <c r="F66" s="233"/>
      <c r="G66" s="133">
        <f t="shared" si="7"/>
        <v>0.5989583333333333</v>
      </c>
      <c r="H66" s="133">
        <f t="shared" si="8"/>
        <v>0.6076388888888888</v>
      </c>
      <c r="I66" s="133">
        <f t="shared" si="9"/>
        <v>0.6175595238095238</v>
      </c>
      <c r="J66" s="133">
        <f t="shared" si="10"/>
        <v>0.6290064102564102</v>
      </c>
      <c r="K66" s="133">
        <f t="shared" si="11"/>
        <v>0.6423611111111112</v>
      </c>
      <c r="L66" s="122">
        <f t="shared" si="14"/>
        <v>50</v>
      </c>
      <c r="M66" s="120"/>
      <c r="N66" s="120"/>
      <c r="O66" s="120"/>
    </row>
    <row r="67" spans="1:15" ht="12" customHeight="1">
      <c r="A67" s="252">
        <v>12.5</v>
      </c>
      <c r="B67" s="131">
        <f t="shared" si="12"/>
        <v>16.5</v>
      </c>
      <c r="C67" s="131">
        <f t="shared" si="13"/>
        <v>176</v>
      </c>
      <c r="D67" s="235" t="s">
        <v>337</v>
      </c>
      <c r="E67" s="233" t="s">
        <v>335</v>
      </c>
      <c r="F67" s="233"/>
      <c r="G67" s="133">
        <f t="shared" si="7"/>
        <v>0.6315104166666666</v>
      </c>
      <c r="H67" s="133">
        <f t="shared" si="8"/>
        <v>0.642361111111111</v>
      </c>
      <c r="I67" s="133">
        <f t="shared" si="9"/>
        <v>0.6547619047619048</v>
      </c>
      <c r="J67" s="133">
        <f t="shared" si="10"/>
        <v>0.6690705128205128</v>
      </c>
      <c r="K67" s="133">
        <f t="shared" si="11"/>
        <v>0.6857638888888888</v>
      </c>
      <c r="L67" s="122">
        <f t="shared" si="14"/>
        <v>62.5</v>
      </c>
      <c r="M67" s="120"/>
      <c r="N67" s="120"/>
      <c r="O67" s="120"/>
    </row>
    <row r="68" spans="1:15" ht="12" customHeight="1">
      <c r="A68" s="252">
        <v>7</v>
      </c>
      <c r="B68" s="131">
        <f t="shared" si="12"/>
        <v>9.5</v>
      </c>
      <c r="C68" s="131">
        <f t="shared" si="13"/>
        <v>183</v>
      </c>
      <c r="D68" s="235" t="s">
        <v>338</v>
      </c>
      <c r="E68" s="233" t="s">
        <v>335</v>
      </c>
      <c r="F68" s="233"/>
      <c r="G68" s="133">
        <f t="shared" si="7"/>
        <v>0.6497395833333333</v>
      </c>
      <c r="H68" s="133">
        <f t="shared" si="8"/>
        <v>0.6618055555555555</v>
      </c>
      <c r="I68" s="133">
        <f t="shared" si="9"/>
        <v>0.6755952380952381</v>
      </c>
      <c r="J68" s="133">
        <f t="shared" si="10"/>
        <v>0.6915064102564102</v>
      </c>
      <c r="K68" s="133">
        <f t="shared" si="11"/>
        <v>0.7100694444444444</v>
      </c>
      <c r="L68" s="122">
        <f t="shared" si="14"/>
        <v>69.5</v>
      </c>
      <c r="M68" s="120"/>
      <c r="N68" s="120"/>
      <c r="O68" s="120"/>
    </row>
    <row r="69" spans="1:15" ht="12" customHeight="1">
      <c r="A69" s="252">
        <v>3</v>
      </c>
      <c r="B69" s="131">
        <f t="shared" si="12"/>
        <v>6.5</v>
      </c>
      <c r="C69" s="131">
        <f t="shared" si="13"/>
        <v>186</v>
      </c>
      <c r="D69" s="255" t="s">
        <v>547</v>
      </c>
      <c r="E69" s="233" t="s">
        <v>335</v>
      </c>
      <c r="F69" s="238"/>
      <c r="G69" s="133">
        <f t="shared" si="7"/>
        <v>0.6575520833333333</v>
      </c>
      <c r="H69" s="133">
        <f t="shared" si="8"/>
        <v>0.6701388888888888</v>
      </c>
      <c r="I69" s="133">
        <f t="shared" si="9"/>
        <v>0.6845238095238095</v>
      </c>
      <c r="J69" s="133">
        <f t="shared" si="10"/>
        <v>0.7011217948717948</v>
      </c>
      <c r="K69" s="133">
        <f t="shared" si="11"/>
        <v>0.7204861111111112</v>
      </c>
      <c r="L69" s="122">
        <f t="shared" si="14"/>
        <v>72.5</v>
      </c>
      <c r="M69" s="120"/>
      <c r="N69" s="120"/>
      <c r="O69" s="120"/>
    </row>
    <row r="70" spans="1:15" ht="12" customHeight="1" hidden="1">
      <c r="A70" s="252"/>
      <c r="B70" s="131">
        <f t="shared" si="12"/>
        <v>6.5</v>
      </c>
      <c r="C70" s="131">
        <f t="shared" si="13"/>
        <v>186</v>
      </c>
      <c r="D70" s="235"/>
      <c r="E70" s="206"/>
      <c r="F70" s="233"/>
      <c r="G70" s="133">
        <f t="shared" si="7"/>
        <v>0.6575520833333333</v>
      </c>
      <c r="H70" s="133">
        <f t="shared" si="8"/>
        <v>0.6701388888888888</v>
      </c>
      <c r="I70" s="133">
        <f t="shared" si="9"/>
        <v>0.6845238095238095</v>
      </c>
      <c r="J70" s="133">
        <f t="shared" si="10"/>
        <v>0.7011217948717948</v>
      </c>
      <c r="K70" s="133">
        <f t="shared" si="11"/>
        <v>0.7204861111111112</v>
      </c>
      <c r="L70" s="122">
        <f t="shared" si="14"/>
        <v>72.5</v>
      </c>
      <c r="M70" s="120"/>
      <c r="N70" s="120"/>
      <c r="O70" s="120"/>
    </row>
    <row r="71" spans="1:15" ht="12" customHeight="1" hidden="1">
      <c r="A71" s="252"/>
      <c r="B71" s="131">
        <f t="shared" si="12"/>
        <v>6.5</v>
      </c>
      <c r="C71" s="131">
        <f t="shared" si="13"/>
        <v>186</v>
      </c>
      <c r="D71" s="235"/>
      <c r="E71" s="206"/>
      <c r="F71" s="233"/>
      <c r="G71" s="133">
        <f t="shared" si="7"/>
        <v>0.6575520833333333</v>
      </c>
      <c r="H71" s="133">
        <f t="shared" si="8"/>
        <v>0.6701388888888888</v>
      </c>
      <c r="I71" s="133">
        <f t="shared" si="9"/>
        <v>0.6845238095238095</v>
      </c>
      <c r="J71" s="133">
        <f t="shared" si="10"/>
        <v>0.7011217948717948</v>
      </c>
      <c r="K71" s="133">
        <f t="shared" si="11"/>
        <v>0.7204861111111112</v>
      </c>
      <c r="L71" s="122">
        <f t="shared" si="14"/>
        <v>72.5</v>
      </c>
      <c r="M71" s="120"/>
      <c r="N71" s="120"/>
      <c r="O71" s="120"/>
    </row>
    <row r="72" spans="1:15" ht="12" customHeight="1" hidden="1">
      <c r="A72" s="252"/>
      <c r="B72" s="131">
        <f t="shared" si="12"/>
        <v>6.5</v>
      </c>
      <c r="C72" s="131">
        <f t="shared" si="13"/>
        <v>186</v>
      </c>
      <c r="D72" s="235"/>
      <c r="E72" s="206"/>
      <c r="F72" s="233"/>
      <c r="G72" s="133">
        <f t="shared" si="7"/>
        <v>0.6575520833333333</v>
      </c>
      <c r="H72" s="133">
        <f t="shared" si="8"/>
        <v>0.6701388888888888</v>
      </c>
      <c r="I72" s="133">
        <f t="shared" si="9"/>
        <v>0.6845238095238095</v>
      </c>
      <c r="J72" s="133">
        <f t="shared" si="10"/>
        <v>0.7011217948717948</v>
      </c>
      <c r="K72" s="133">
        <f t="shared" si="11"/>
        <v>0.7204861111111112</v>
      </c>
      <c r="L72" s="122">
        <f t="shared" si="14"/>
        <v>72.5</v>
      </c>
      <c r="M72" s="120"/>
      <c r="N72" s="120"/>
      <c r="O72" s="120"/>
    </row>
    <row r="73" spans="1:15" ht="12" customHeight="1" hidden="1">
      <c r="A73" s="252"/>
      <c r="B73" s="131">
        <f t="shared" si="12"/>
        <v>6.5</v>
      </c>
      <c r="C73" s="131">
        <f t="shared" si="13"/>
        <v>186</v>
      </c>
      <c r="D73" s="235"/>
      <c r="E73" s="206"/>
      <c r="F73" s="233"/>
      <c r="G73" s="133">
        <f t="shared" si="7"/>
        <v>0.6575520833333333</v>
      </c>
      <c r="H73" s="133">
        <f t="shared" si="8"/>
        <v>0.6701388888888888</v>
      </c>
      <c r="I73" s="133">
        <f t="shared" si="9"/>
        <v>0.6845238095238095</v>
      </c>
      <c r="J73" s="133">
        <f t="shared" si="10"/>
        <v>0.7011217948717948</v>
      </c>
      <c r="K73" s="133">
        <f t="shared" si="11"/>
        <v>0.7204861111111112</v>
      </c>
      <c r="L73" s="122">
        <f t="shared" si="14"/>
        <v>72.5</v>
      </c>
      <c r="M73" s="120"/>
      <c r="N73" s="120"/>
      <c r="O73" s="120"/>
    </row>
    <row r="74" spans="1:15" ht="12" customHeight="1" hidden="1">
      <c r="A74" s="252"/>
      <c r="B74" s="131">
        <f>B73-A74</f>
        <v>6.5</v>
      </c>
      <c r="C74" s="131">
        <f>C73+A74</f>
        <v>186</v>
      </c>
      <c r="D74" s="235"/>
      <c r="E74" s="206"/>
      <c r="F74" s="233"/>
      <c r="G74" s="133">
        <f t="shared" si="7"/>
        <v>0.6575520833333333</v>
      </c>
      <c r="H74" s="133">
        <f t="shared" si="8"/>
        <v>0.6701388888888888</v>
      </c>
      <c r="I74" s="133">
        <f t="shared" si="9"/>
        <v>0.6845238095238095</v>
      </c>
      <c r="J74" s="133">
        <f t="shared" si="10"/>
        <v>0.7011217948717948</v>
      </c>
      <c r="K74" s="133">
        <f t="shared" si="11"/>
        <v>0.7204861111111112</v>
      </c>
      <c r="L74" s="122">
        <f>L73+A74</f>
        <v>72.5</v>
      </c>
      <c r="M74" s="120"/>
      <c r="N74" s="120"/>
      <c r="O74" s="120"/>
    </row>
    <row r="75" spans="1:15" ht="12" customHeight="1" hidden="1">
      <c r="A75" s="252"/>
      <c r="B75" s="131">
        <f>B74-A75</f>
        <v>6.5</v>
      </c>
      <c r="C75" s="131">
        <f>C74+A75</f>
        <v>186</v>
      </c>
      <c r="D75" s="235"/>
      <c r="E75" s="206"/>
      <c r="F75" s="233"/>
      <c r="G75" s="133">
        <f t="shared" si="7"/>
        <v>0.6575520833333333</v>
      </c>
      <c r="H75" s="133">
        <f t="shared" si="8"/>
        <v>0.6701388888888888</v>
      </c>
      <c r="I75" s="133">
        <f t="shared" si="9"/>
        <v>0.6845238095238095</v>
      </c>
      <c r="J75" s="133">
        <f t="shared" si="10"/>
        <v>0.7011217948717948</v>
      </c>
      <c r="K75" s="133">
        <f t="shared" si="11"/>
        <v>0.7204861111111112</v>
      </c>
      <c r="L75" s="122">
        <f>L74+A75</f>
        <v>72.5</v>
      </c>
      <c r="M75" s="120"/>
      <c r="N75" s="120"/>
      <c r="O75" s="120"/>
    </row>
    <row r="76" spans="1:15" ht="12" customHeight="1" hidden="1">
      <c r="A76" s="252"/>
      <c r="B76" s="131">
        <f t="shared" si="12"/>
        <v>6.5</v>
      </c>
      <c r="C76" s="131">
        <f t="shared" si="13"/>
        <v>186</v>
      </c>
      <c r="D76" s="235"/>
      <c r="E76" s="206"/>
      <c r="F76" s="233"/>
      <c r="G76" s="133">
        <f t="shared" si="7"/>
        <v>0.6575520833333333</v>
      </c>
      <c r="H76" s="133">
        <f t="shared" si="8"/>
        <v>0.6701388888888888</v>
      </c>
      <c r="I76" s="133">
        <f t="shared" si="9"/>
        <v>0.6845238095238095</v>
      </c>
      <c r="J76" s="133">
        <f t="shared" si="10"/>
        <v>0.7011217948717948</v>
      </c>
      <c r="K76" s="133">
        <f t="shared" si="11"/>
        <v>0.7204861111111112</v>
      </c>
      <c r="L76" s="122">
        <f t="shared" si="14"/>
        <v>72.5</v>
      </c>
      <c r="M76" s="120"/>
      <c r="N76" s="120"/>
      <c r="O76" s="120"/>
    </row>
    <row r="77" spans="1:13" ht="12" customHeight="1" hidden="1">
      <c r="A77" s="252"/>
      <c r="B77" s="131">
        <f t="shared" si="12"/>
        <v>6.5</v>
      </c>
      <c r="C77" s="131">
        <f t="shared" si="13"/>
        <v>186</v>
      </c>
      <c r="D77" s="235"/>
      <c r="E77" s="206"/>
      <c r="F77" s="233"/>
      <c r="G77" s="133">
        <f t="shared" si="7"/>
        <v>0.6575520833333333</v>
      </c>
      <c r="H77" s="133">
        <f t="shared" si="8"/>
        <v>0.6701388888888888</v>
      </c>
      <c r="I77" s="133">
        <f t="shared" si="9"/>
        <v>0.6845238095238095</v>
      </c>
      <c r="J77" s="133">
        <f t="shared" si="10"/>
        <v>0.7011217948717948</v>
      </c>
      <c r="K77" s="133">
        <f t="shared" si="11"/>
        <v>0.7204861111111112</v>
      </c>
      <c r="L77" s="122">
        <f t="shared" si="14"/>
        <v>72.5</v>
      </c>
      <c r="M77" s="120"/>
    </row>
    <row r="78" spans="1:12" ht="12" customHeight="1" hidden="1">
      <c r="A78" s="252"/>
      <c r="B78" s="131">
        <f t="shared" si="12"/>
        <v>6.5</v>
      </c>
      <c r="C78" s="131">
        <f t="shared" si="13"/>
        <v>186</v>
      </c>
      <c r="D78" s="235"/>
      <c r="E78" s="206"/>
      <c r="F78" s="233"/>
      <c r="G78" s="133">
        <f t="shared" si="7"/>
        <v>0.6575520833333333</v>
      </c>
      <c r="H78" s="133">
        <f t="shared" si="8"/>
        <v>0.6701388888888888</v>
      </c>
      <c r="I78" s="133">
        <f t="shared" si="9"/>
        <v>0.6845238095238095</v>
      </c>
      <c r="J78" s="133">
        <f t="shared" si="10"/>
        <v>0.7011217948717948</v>
      </c>
      <c r="K78" s="133">
        <f t="shared" si="11"/>
        <v>0.7204861111111112</v>
      </c>
      <c r="L78" s="122">
        <f t="shared" si="14"/>
        <v>72.5</v>
      </c>
    </row>
    <row r="79" spans="1:12" ht="12" customHeight="1" hidden="1">
      <c r="A79" s="252"/>
      <c r="B79" s="131">
        <f t="shared" si="12"/>
        <v>6.5</v>
      </c>
      <c r="C79" s="131">
        <f t="shared" si="13"/>
        <v>186</v>
      </c>
      <c r="D79" s="235"/>
      <c r="E79" s="206"/>
      <c r="F79" s="233"/>
      <c r="G79" s="133">
        <f t="shared" si="7"/>
        <v>0.6575520833333333</v>
      </c>
      <c r="H79" s="133">
        <f t="shared" si="8"/>
        <v>0.6701388888888888</v>
      </c>
      <c r="I79" s="133">
        <f t="shared" si="9"/>
        <v>0.6845238095238095</v>
      </c>
      <c r="J79" s="133">
        <f t="shared" si="10"/>
        <v>0.7011217948717948</v>
      </c>
      <c r="K79" s="133">
        <f t="shared" si="11"/>
        <v>0.7204861111111112</v>
      </c>
      <c r="L79" s="122">
        <f t="shared" si="14"/>
        <v>72.5</v>
      </c>
    </row>
    <row r="80" spans="1:12" ht="12" customHeight="1">
      <c r="A80" s="252">
        <v>6.5</v>
      </c>
      <c r="B80" s="131">
        <f t="shared" si="12"/>
        <v>0</v>
      </c>
      <c r="C80" s="131">
        <f t="shared" si="13"/>
        <v>192.5</v>
      </c>
      <c r="D80" s="232" t="s">
        <v>339</v>
      </c>
      <c r="E80" s="233"/>
      <c r="F80" s="233">
        <v>189</v>
      </c>
      <c r="G80" s="133">
        <f t="shared" si="7"/>
        <v>0.6744791666666666</v>
      </c>
      <c r="H80" s="133">
        <f t="shared" si="8"/>
        <v>0.6881944444444444</v>
      </c>
      <c r="I80" s="133">
        <f t="shared" si="9"/>
        <v>0.7038690476190477</v>
      </c>
      <c r="J80" s="133">
        <f t="shared" si="10"/>
        <v>0.7219551282051282</v>
      </c>
      <c r="K80" s="133">
        <f t="shared" si="11"/>
        <v>0.7430555555555556</v>
      </c>
      <c r="L80" s="122">
        <f t="shared" si="14"/>
        <v>79</v>
      </c>
    </row>
    <row r="81" ht="12.75" customHeight="1">
      <c r="E81" s="97"/>
    </row>
  </sheetData>
  <sheetProtection/>
  <mergeCells count="7">
    <mergeCell ref="G6:K6"/>
    <mergeCell ref="A1:K1"/>
    <mergeCell ref="L1:M1"/>
    <mergeCell ref="A2:K2"/>
    <mergeCell ref="A3:K3"/>
    <mergeCell ref="A4:K4"/>
    <mergeCell ref="D5:G5"/>
  </mergeCells>
  <printOptions horizontalCentered="1"/>
  <pageMargins left="0.3937007874015748" right="0.3937007874015748" top="0.3937007874015748" bottom="0.3937007874015748" header="0.5118110236220472" footer="0.3937007874015748"/>
  <pageSetup orientation="portrait" paperSize="9" scale="88" r:id="rId2"/>
  <headerFooter alignWithMargins="0">
    <oddFooter>&amp;L&amp;F   &amp;D  &amp;T&amp;R&amp;8Les communes en lettres majuscules sont des
 chefs-lieux de cantons, sous-préfectures ou préfectures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93"/>
  <sheetViews>
    <sheetView zoomScalePageLayoutView="0" workbookViewId="0" topLeftCell="A3">
      <selection activeCell="D74" sqref="D74"/>
    </sheetView>
  </sheetViews>
  <sheetFormatPr defaultColWidth="8.57421875" defaultRowHeight="12.75" customHeight="1"/>
  <cols>
    <col min="1" max="1" width="6.7109375" style="1" customWidth="1"/>
    <col min="2" max="3" width="8.7109375" style="2" customWidth="1"/>
    <col min="4" max="4" width="31.7109375" style="3" customWidth="1"/>
    <col min="5" max="10" width="7.7109375" style="2" customWidth="1"/>
    <col min="11" max="11" width="7.7109375" style="44" customWidth="1"/>
    <col min="12" max="14" width="8.57421875" style="3" customWidth="1"/>
    <col min="15" max="19" width="9.421875" style="3" customWidth="1"/>
    <col min="20" max="16384" width="8.57421875" style="3" customWidth="1"/>
  </cols>
  <sheetData>
    <row r="1" spans="1:19" ht="12.75" customHeight="1">
      <c r="A1" s="407" t="s">
        <v>0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394" t="s">
        <v>1</v>
      </c>
      <c r="M1" s="394"/>
      <c r="N1" s="7">
        <v>0.041666666666666664</v>
      </c>
      <c r="O1" s="8">
        <v>16</v>
      </c>
      <c r="P1" s="8">
        <v>15</v>
      </c>
      <c r="Q1" s="8">
        <v>14</v>
      </c>
      <c r="R1" s="8">
        <v>13</v>
      </c>
      <c r="S1" s="9">
        <v>12</v>
      </c>
    </row>
    <row r="2" spans="1:19" ht="12.75" customHeight="1">
      <c r="A2" s="394" t="s">
        <v>720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8"/>
      <c r="M2" s="10"/>
      <c r="N2" s="38"/>
      <c r="O2" s="38"/>
      <c r="P2" s="5"/>
      <c r="Q2" s="5"/>
      <c r="R2" s="5"/>
      <c r="S2" s="12"/>
    </row>
    <row r="3" spans="1:19" ht="12.75" customHeight="1">
      <c r="A3" s="395">
        <v>40752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174" t="s">
        <v>2</v>
      </c>
      <c r="M3" s="10">
        <v>1</v>
      </c>
      <c r="N3" s="38" t="s">
        <v>3</v>
      </c>
      <c r="O3" s="14">
        <f>($N$1/O1)</f>
        <v>0.0026041666666666665</v>
      </c>
      <c r="P3" s="14">
        <f>($N$1/P1)</f>
        <v>0.0027777777777777775</v>
      </c>
      <c r="Q3" s="14">
        <f>($N$1/Q1)</f>
        <v>0.002976190476190476</v>
      </c>
      <c r="R3" s="14">
        <f>($N$1/R1)</f>
        <v>0.003205128205128205</v>
      </c>
      <c r="S3" s="15">
        <f>($N$1/S1)</f>
        <v>0.003472222222222222</v>
      </c>
    </row>
    <row r="4" spans="1:12" ht="12.75" customHeight="1">
      <c r="A4" s="393" t="s">
        <v>733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8"/>
    </row>
    <row r="5" spans="1:14" ht="12.75" customHeight="1" thickBot="1">
      <c r="A5" s="17"/>
      <c r="B5" s="10"/>
      <c r="C5" s="175"/>
      <c r="D5" s="396" t="s">
        <v>364</v>
      </c>
      <c r="E5" s="396"/>
      <c r="F5" s="396"/>
      <c r="G5" s="396"/>
      <c r="H5" s="17">
        <v>191.5</v>
      </c>
      <c r="I5" s="10" t="s">
        <v>4</v>
      </c>
      <c r="J5" s="10"/>
      <c r="K5" s="45"/>
      <c r="L5" s="18">
        <v>0.10416666666666667</v>
      </c>
      <c r="M5" s="18">
        <v>0.10416666666666667</v>
      </c>
      <c r="N5" s="3" t="s">
        <v>5</v>
      </c>
    </row>
    <row r="6" spans="1:14" ht="12.75" customHeight="1" thickBot="1">
      <c r="A6" s="19"/>
      <c r="B6" s="20" t="s">
        <v>4</v>
      </c>
      <c r="C6" s="46"/>
      <c r="D6" s="21" t="s">
        <v>6</v>
      </c>
      <c r="E6" s="22" t="s">
        <v>7</v>
      </c>
      <c r="F6" s="22" t="s">
        <v>8</v>
      </c>
      <c r="G6" s="392" t="s">
        <v>9</v>
      </c>
      <c r="H6" s="392"/>
      <c r="I6" s="392"/>
      <c r="J6" s="392"/>
      <c r="K6" s="392"/>
      <c r="L6" s="18">
        <v>0.4791666666666667</v>
      </c>
      <c r="M6" s="18">
        <v>0.4791666666666667</v>
      </c>
      <c r="N6" s="16" t="s">
        <v>10</v>
      </c>
    </row>
    <row r="7" spans="1:13" ht="12.75" customHeight="1" thickBot="1">
      <c r="A7" s="24"/>
      <c r="B7" s="25" t="s">
        <v>11</v>
      </c>
      <c r="C7" s="25" t="s">
        <v>12</v>
      </c>
      <c r="D7" s="26"/>
      <c r="E7" s="29" t="s">
        <v>13</v>
      </c>
      <c r="F7" s="27"/>
      <c r="G7" s="27" t="s">
        <v>14</v>
      </c>
      <c r="H7" s="27" t="s">
        <v>15</v>
      </c>
      <c r="I7" s="27" t="s">
        <v>16</v>
      </c>
      <c r="J7" s="27" t="s">
        <v>17</v>
      </c>
      <c r="K7" s="27" t="s">
        <v>18</v>
      </c>
      <c r="L7" s="10"/>
      <c r="M7" s="4"/>
    </row>
    <row r="8" spans="1:15" ht="12" customHeight="1">
      <c r="A8" s="268"/>
      <c r="B8" s="272"/>
      <c r="C8" s="272"/>
      <c r="D8" s="228" t="s">
        <v>330</v>
      </c>
      <c r="E8" s="229"/>
      <c r="F8" s="229"/>
      <c r="G8" s="272"/>
      <c r="H8" s="250"/>
      <c r="I8" s="251"/>
      <c r="J8" s="251"/>
      <c r="K8" s="250"/>
      <c r="L8" s="92"/>
      <c r="M8" s="93"/>
      <c r="N8" s="81"/>
      <c r="O8" s="81"/>
    </row>
    <row r="9" spans="1:15" ht="12" customHeight="1">
      <c r="A9" s="230">
        <v>0</v>
      </c>
      <c r="B9" s="252">
        <f>$H$5</f>
        <v>191.5</v>
      </c>
      <c r="C9" s="252">
        <v>0</v>
      </c>
      <c r="D9" s="232" t="s">
        <v>341</v>
      </c>
      <c r="E9" s="248" t="s">
        <v>342</v>
      </c>
      <c r="F9" s="248">
        <v>189</v>
      </c>
      <c r="G9" s="253">
        <f>$L$5</f>
        <v>0.10416666666666667</v>
      </c>
      <c r="H9" s="253">
        <f>$L$5</f>
        <v>0.10416666666666667</v>
      </c>
      <c r="I9" s="253">
        <f>$L$5</f>
        <v>0.10416666666666667</v>
      </c>
      <c r="J9" s="253">
        <f>$M$5</f>
        <v>0.10416666666666667</v>
      </c>
      <c r="K9" s="253">
        <f>$M$5</f>
        <v>0.10416666666666667</v>
      </c>
      <c r="L9" s="94"/>
      <c r="M9" s="93"/>
      <c r="N9" s="93"/>
      <c r="O9" s="93"/>
    </row>
    <row r="10" spans="1:15" ht="12" customHeight="1">
      <c r="A10" s="230">
        <v>4</v>
      </c>
      <c r="B10" s="252">
        <f>B9-A10</f>
        <v>187.5</v>
      </c>
      <c r="C10" s="252">
        <f>C9+A10</f>
        <v>4</v>
      </c>
      <c r="D10" s="229" t="s">
        <v>654</v>
      </c>
      <c r="E10" s="248" t="s">
        <v>90</v>
      </c>
      <c r="F10" s="248"/>
      <c r="G10" s="254">
        <f>SUM($G$9+$O$3*C10)</f>
        <v>0.11458333333333334</v>
      </c>
      <c r="H10" s="254">
        <f>SUM($H$9+$P$3*C10)</f>
        <v>0.11527777777777778</v>
      </c>
      <c r="I10" s="254">
        <f>SUM($I$9+$Q$3*C10)</f>
        <v>0.11607142857142858</v>
      </c>
      <c r="J10" s="254">
        <f>SUM($J$9+$R$3*C10)</f>
        <v>0.11698717948717949</v>
      </c>
      <c r="K10" s="254">
        <f>SUM($K$9+$S$3*C10)</f>
        <v>0.11805555555555555</v>
      </c>
      <c r="M10" s="93"/>
      <c r="N10" s="93"/>
      <c r="O10" s="93"/>
    </row>
    <row r="11" spans="1:15" ht="12" customHeight="1">
      <c r="A11" s="230">
        <v>2.5</v>
      </c>
      <c r="B11" s="252">
        <f aca="true" t="shared" si="0" ref="B11:B49">B10-A11</f>
        <v>185</v>
      </c>
      <c r="C11" s="252">
        <f aca="true" t="shared" si="1" ref="C11:C49">C10+A11</f>
        <v>6.5</v>
      </c>
      <c r="D11" s="235" t="s">
        <v>655</v>
      </c>
      <c r="E11" s="248" t="s">
        <v>271</v>
      </c>
      <c r="F11" s="248"/>
      <c r="G11" s="254">
        <f aca="true" t="shared" si="2" ref="G11:G49">SUM($G$9+$O$3*C11)</f>
        <v>0.12109375</v>
      </c>
      <c r="H11" s="254">
        <f aca="true" t="shared" si="3" ref="H11:H49">SUM($H$9+$P$3*C11)</f>
        <v>0.12222222222222223</v>
      </c>
      <c r="I11" s="254">
        <f aca="true" t="shared" si="4" ref="I11:I49">SUM($I$9+$Q$3*C11)</f>
        <v>0.12351190476190477</v>
      </c>
      <c r="J11" s="254">
        <f aca="true" t="shared" si="5" ref="J11:J49">SUM($J$9+$R$3*C11)</f>
        <v>0.125</v>
      </c>
      <c r="K11" s="254">
        <f aca="true" t="shared" si="6" ref="K11:K49">SUM($K$9+$S$3*C11)</f>
        <v>0.1267361111111111</v>
      </c>
      <c r="M11" s="93"/>
      <c r="N11" s="93"/>
      <c r="O11" s="93"/>
    </row>
    <row r="12" spans="1:15" ht="12" customHeight="1">
      <c r="A12" s="252">
        <v>3</v>
      </c>
      <c r="B12" s="252">
        <f t="shared" si="0"/>
        <v>182</v>
      </c>
      <c r="C12" s="252">
        <f t="shared" si="1"/>
        <v>9.5</v>
      </c>
      <c r="D12" s="229" t="s">
        <v>548</v>
      </c>
      <c r="E12" s="233" t="s">
        <v>271</v>
      </c>
      <c r="F12" s="248"/>
      <c r="G12" s="254">
        <f t="shared" si="2"/>
        <v>0.12890625</v>
      </c>
      <c r="H12" s="254">
        <f t="shared" si="3"/>
        <v>0.13055555555555556</v>
      </c>
      <c r="I12" s="254">
        <f t="shared" si="4"/>
        <v>0.1324404761904762</v>
      </c>
      <c r="J12" s="254">
        <f t="shared" si="5"/>
        <v>0.1346153846153846</v>
      </c>
      <c r="K12" s="254">
        <f t="shared" si="6"/>
        <v>0.1371527777777778</v>
      </c>
      <c r="M12" s="93"/>
      <c r="N12" s="93"/>
      <c r="O12" s="93"/>
    </row>
    <row r="13" spans="1:15" s="184" customFormat="1" ht="12" customHeight="1">
      <c r="A13" s="230">
        <v>10.5</v>
      </c>
      <c r="B13" s="252">
        <f t="shared" si="0"/>
        <v>171.5</v>
      </c>
      <c r="C13" s="252">
        <f t="shared" si="1"/>
        <v>20</v>
      </c>
      <c r="D13" s="229" t="s">
        <v>343</v>
      </c>
      <c r="E13" s="233" t="s">
        <v>271</v>
      </c>
      <c r="F13" s="248"/>
      <c r="G13" s="254">
        <f t="shared" si="2"/>
        <v>0.15625</v>
      </c>
      <c r="H13" s="254">
        <f t="shared" si="3"/>
        <v>0.1597222222222222</v>
      </c>
      <c r="I13" s="254">
        <f t="shared" si="4"/>
        <v>0.1636904761904762</v>
      </c>
      <c r="J13" s="254">
        <f t="shared" si="5"/>
        <v>0.16826923076923078</v>
      </c>
      <c r="K13" s="254">
        <f t="shared" si="6"/>
        <v>0.1736111111111111</v>
      </c>
      <c r="M13" s="120"/>
      <c r="N13" s="120"/>
      <c r="O13" s="120"/>
    </row>
    <row r="14" spans="1:15" s="184" customFormat="1" ht="12" customHeight="1">
      <c r="A14" s="230">
        <v>6.5</v>
      </c>
      <c r="B14" s="252">
        <f t="shared" si="0"/>
        <v>165</v>
      </c>
      <c r="C14" s="252">
        <f t="shared" si="1"/>
        <v>26.5</v>
      </c>
      <c r="D14" s="235" t="s">
        <v>549</v>
      </c>
      <c r="E14" s="233" t="s">
        <v>550</v>
      </c>
      <c r="F14" s="248"/>
      <c r="G14" s="254">
        <f t="shared" si="2"/>
        <v>0.17317708333333331</v>
      </c>
      <c r="H14" s="254">
        <f t="shared" si="3"/>
        <v>0.17777777777777776</v>
      </c>
      <c r="I14" s="254">
        <f t="shared" si="4"/>
        <v>0.1830357142857143</v>
      </c>
      <c r="J14" s="254">
        <f t="shared" si="5"/>
        <v>0.1891025641025641</v>
      </c>
      <c r="K14" s="254">
        <f t="shared" si="6"/>
        <v>0.19618055555555555</v>
      </c>
      <c r="M14" s="120"/>
      <c r="N14" s="120"/>
      <c r="O14" s="120"/>
    </row>
    <row r="15" spans="1:15" s="184" customFormat="1" ht="12" customHeight="1">
      <c r="A15" s="230">
        <v>4</v>
      </c>
      <c r="B15" s="252">
        <f t="shared" si="0"/>
        <v>161</v>
      </c>
      <c r="C15" s="252">
        <f t="shared" si="1"/>
        <v>30.5</v>
      </c>
      <c r="D15" s="235" t="s">
        <v>656</v>
      </c>
      <c r="E15" s="233" t="s">
        <v>62</v>
      </c>
      <c r="F15" s="248"/>
      <c r="G15" s="254">
        <f t="shared" si="2"/>
        <v>0.18359375</v>
      </c>
      <c r="H15" s="254">
        <f t="shared" si="3"/>
        <v>0.18888888888888888</v>
      </c>
      <c r="I15" s="254">
        <f t="shared" si="4"/>
        <v>0.1949404761904762</v>
      </c>
      <c r="J15" s="254">
        <f t="shared" si="5"/>
        <v>0.20192307692307693</v>
      </c>
      <c r="K15" s="254">
        <f t="shared" si="6"/>
        <v>0.21006944444444445</v>
      </c>
      <c r="M15" s="120"/>
      <c r="N15" s="120"/>
      <c r="O15" s="120"/>
    </row>
    <row r="16" spans="1:15" s="184" customFormat="1" ht="12" customHeight="1">
      <c r="A16" s="230">
        <v>2.5</v>
      </c>
      <c r="B16" s="252">
        <f t="shared" si="0"/>
        <v>158.5</v>
      </c>
      <c r="C16" s="252">
        <f t="shared" si="1"/>
        <v>33</v>
      </c>
      <c r="D16" s="229" t="s">
        <v>344</v>
      </c>
      <c r="E16" s="233" t="s">
        <v>62</v>
      </c>
      <c r="F16" s="248"/>
      <c r="G16" s="254">
        <f t="shared" si="2"/>
        <v>0.19010416666666669</v>
      </c>
      <c r="H16" s="254">
        <f t="shared" si="3"/>
        <v>0.19583333333333333</v>
      </c>
      <c r="I16" s="254">
        <f t="shared" si="4"/>
        <v>0.20238095238095238</v>
      </c>
      <c r="J16" s="254">
        <f t="shared" si="5"/>
        <v>0.20993589743589744</v>
      </c>
      <c r="K16" s="254">
        <f t="shared" si="6"/>
        <v>0.21875</v>
      </c>
      <c r="M16" s="120"/>
      <c r="N16" s="120"/>
      <c r="O16" s="120"/>
    </row>
    <row r="17" spans="1:15" s="184" customFormat="1" ht="12" customHeight="1">
      <c r="A17" s="230">
        <v>5</v>
      </c>
      <c r="B17" s="252">
        <f t="shared" si="0"/>
        <v>153.5</v>
      </c>
      <c r="C17" s="252">
        <f t="shared" si="1"/>
        <v>38</v>
      </c>
      <c r="D17" s="235" t="s">
        <v>551</v>
      </c>
      <c r="E17" s="233" t="s">
        <v>62</v>
      </c>
      <c r="F17" s="248"/>
      <c r="G17" s="254">
        <f t="shared" si="2"/>
        <v>0.203125</v>
      </c>
      <c r="H17" s="254">
        <f t="shared" si="3"/>
        <v>0.2097222222222222</v>
      </c>
      <c r="I17" s="254">
        <f t="shared" si="4"/>
        <v>0.21726190476190477</v>
      </c>
      <c r="J17" s="254">
        <f t="shared" si="5"/>
        <v>0.22596153846153846</v>
      </c>
      <c r="K17" s="254">
        <f t="shared" si="6"/>
        <v>0.2361111111111111</v>
      </c>
      <c r="M17" s="120"/>
      <c r="N17" s="120"/>
      <c r="O17" s="120"/>
    </row>
    <row r="18" spans="1:15" s="184" customFormat="1" ht="12" customHeight="1">
      <c r="A18" s="230">
        <v>5</v>
      </c>
      <c r="B18" s="252">
        <f t="shared" si="0"/>
        <v>148.5</v>
      </c>
      <c r="C18" s="252">
        <f t="shared" si="1"/>
        <v>43</v>
      </c>
      <c r="D18" s="235" t="s">
        <v>552</v>
      </c>
      <c r="E18" s="233" t="s">
        <v>62</v>
      </c>
      <c r="F18" s="248"/>
      <c r="G18" s="254">
        <f t="shared" si="2"/>
        <v>0.21614583333333331</v>
      </c>
      <c r="H18" s="254">
        <f t="shared" si="3"/>
        <v>0.2236111111111111</v>
      </c>
      <c r="I18" s="254">
        <f t="shared" si="4"/>
        <v>0.23214285714285715</v>
      </c>
      <c r="J18" s="254">
        <f t="shared" si="5"/>
        <v>0.24198717948717946</v>
      </c>
      <c r="K18" s="254">
        <f t="shared" si="6"/>
        <v>0.2534722222222222</v>
      </c>
      <c r="M18" s="120"/>
      <c r="N18" s="120"/>
      <c r="O18" s="120"/>
    </row>
    <row r="19" spans="1:15" s="184" customFormat="1" ht="12" customHeight="1">
      <c r="A19" s="230">
        <v>8.5</v>
      </c>
      <c r="B19" s="252">
        <f t="shared" si="0"/>
        <v>140</v>
      </c>
      <c r="C19" s="252">
        <f t="shared" si="1"/>
        <v>51.5</v>
      </c>
      <c r="D19" s="235" t="s">
        <v>553</v>
      </c>
      <c r="E19" s="233" t="s">
        <v>554</v>
      </c>
      <c r="F19" s="248"/>
      <c r="G19" s="254">
        <f t="shared" si="2"/>
        <v>0.23828125</v>
      </c>
      <c r="H19" s="254">
        <f t="shared" si="3"/>
        <v>0.24722222222222223</v>
      </c>
      <c r="I19" s="254">
        <f t="shared" si="4"/>
        <v>0.25744047619047616</v>
      </c>
      <c r="J19" s="254">
        <f t="shared" si="5"/>
        <v>0.2692307692307692</v>
      </c>
      <c r="K19" s="254">
        <f t="shared" si="6"/>
        <v>0.2829861111111111</v>
      </c>
      <c r="M19" s="120"/>
      <c r="N19" s="120"/>
      <c r="O19" s="120"/>
    </row>
    <row r="20" spans="1:15" s="184" customFormat="1" ht="12" customHeight="1">
      <c r="A20" s="230">
        <v>2</v>
      </c>
      <c r="B20" s="252">
        <f t="shared" si="0"/>
        <v>138</v>
      </c>
      <c r="C20" s="252">
        <f t="shared" si="1"/>
        <v>53.5</v>
      </c>
      <c r="D20" s="235" t="s">
        <v>555</v>
      </c>
      <c r="E20" s="233" t="s">
        <v>554</v>
      </c>
      <c r="F20" s="248"/>
      <c r="G20" s="254">
        <f t="shared" si="2"/>
        <v>0.24348958333333331</v>
      </c>
      <c r="H20" s="254">
        <f t="shared" si="3"/>
        <v>0.25277777777777777</v>
      </c>
      <c r="I20" s="254">
        <f t="shared" si="4"/>
        <v>0.26339285714285715</v>
      </c>
      <c r="J20" s="254">
        <f t="shared" si="5"/>
        <v>0.27564102564102566</v>
      </c>
      <c r="K20" s="254">
        <f t="shared" si="6"/>
        <v>0.2899305555555555</v>
      </c>
      <c r="M20" s="120"/>
      <c r="N20" s="120"/>
      <c r="O20" s="120"/>
    </row>
    <row r="21" spans="1:15" s="184" customFormat="1" ht="12" customHeight="1" thickBot="1">
      <c r="A21" s="230">
        <v>1.5</v>
      </c>
      <c r="B21" s="252">
        <f t="shared" si="0"/>
        <v>136.5</v>
      </c>
      <c r="C21" s="252">
        <f t="shared" si="1"/>
        <v>55</v>
      </c>
      <c r="D21" s="235" t="s">
        <v>657</v>
      </c>
      <c r="E21" s="233" t="s">
        <v>556</v>
      </c>
      <c r="F21" s="248"/>
      <c r="G21" s="254">
        <f t="shared" si="2"/>
        <v>0.24739583333333331</v>
      </c>
      <c r="H21" s="254">
        <f t="shared" si="3"/>
        <v>0.2569444444444444</v>
      </c>
      <c r="I21" s="254">
        <f t="shared" si="4"/>
        <v>0.26785714285714285</v>
      </c>
      <c r="J21" s="254">
        <f t="shared" si="5"/>
        <v>0.28044871794871795</v>
      </c>
      <c r="K21" s="254">
        <f t="shared" si="6"/>
        <v>0.2951388888888889</v>
      </c>
      <c r="M21" s="120"/>
      <c r="N21" s="120"/>
      <c r="O21" s="120"/>
    </row>
    <row r="22" spans="1:15" s="184" customFormat="1" ht="12" customHeight="1" thickBot="1" thickTop="1">
      <c r="A22" s="357">
        <v>5</v>
      </c>
      <c r="B22" s="364">
        <f t="shared" si="0"/>
        <v>131.5</v>
      </c>
      <c r="C22" s="364">
        <f t="shared" si="1"/>
        <v>60</v>
      </c>
      <c r="D22" s="372" t="s">
        <v>345</v>
      </c>
      <c r="E22" s="336" t="s">
        <v>346</v>
      </c>
      <c r="F22" s="336">
        <v>160</v>
      </c>
      <c r="G22" s="373">
        <f t="shared" si="2"/>
        <v>0.2604166666666667</v>
      </c>
      <c r="H22" s="373">
        <f t="shared" si="3"/>
        <v>0.2708333333333333</v>
      </c>
      <c r="I22" s="373">
        <f t="shared" si="4"/>
        <v>0.28273809523809523</v>
      </c>
      <c r="J22" s="373">
        <f t="shared" si="5"/>
        <v>0.296474358974359</v>
      </c>
      <c r="K22" s="373">
        <f t="shared" si="6"/>
        <v>0.3125</v>
      </c>
      <c r="M22" s="120"/>
      <c r="N22" s="120"/>
      <c r="O22" s="120"/>
    </row>
    <row r="23" spans="1:15" s="184" customFormat="1" ht="12" customHeight="1" thickTop="1">
      <c r="A23" s="230">
        <v>0.5</v>
      </c>
      <c r="B23" s="252">
        <f t="shared" si="0"/>
        <v>131</v>
      </c>
      <c r="C23" s="252">
        <f t="shared" si="1"/>
        <v>60.5</v>
      </c>
      <c r="D23" s="228" t="s">
        <v>347</v>
      </c>
      <c r="E23" s="233" t="s">
        <v>346</v>
      </c>
      <c r="F23" s="248"/>
      <c r="G23" s="254">
        <f t="shared" si="2"/>
        <v>0.26171875</v>
      </c>
      <c r="H23" s="254">
        <f t="shared" si="3"/>
        <v>0.2722222222222222</v>
      </c>
      <c r="I23" s="254">
        <f t="shared" si="4"/>
        <v>0.28422619047619047</v>
      </c>
      <c r="J23" s="254">
        <f t="shared" si="5"/>
        <v>0.2980769230769231</v>
      </c>
      <c r="K23" s="254">
        <f t="shared" si="6"/>
        <v>0.3142361111111111</v>
      </c>
      <c r="M23" s="120"/>
      <c r="N23" s="120"/>
      <c r="O23" s="120"/>
    </row>
    <row r="24" spans="1:15" s="184" customFormat="1" ht="12" customHeight="1">
      <c r="A24" s="230">
        <v>2</v>
      </c>
      <c r="B24" s="252">
        <f t="shared" si="0"/>
        <v>129</v>
      </c>
      <c r="C24" s="252">
        <f t="shared" si="1"/>
        <v>62.5</v>
      </c>
      <c r="D24" s="229" t="s">
        <v>348</v>
      </c>
      <c r="E24" s="248" t="s">
        <v>349</v>
      </c>
      <c r="F24" s="248"/>
      <c r="G24" s="254">
        <f t="shared" si="2"/>
        <v>0.2669270833333333</v>
      </c>
      <c r="H24" s="254">
        <f t="shared" si="3"/>
        <v>0.27777777777777773</v>
      </c>
      <c r="I24" s="254">
        <f t="shared" si="4"/>
        <v>0.2901785714285714</v>
      </c>
      <c r="J24" s="254">
        <f t="shared" si="5"/>
        <v>0.30448717948717946</v>
      </c>
      <c r="K24" s="254">
        <f t="shared" si="6"/>
        <v>0.3211805555555555</v>
      </c>
      <c r="M24" s="120"/>
      <c r="N24" s="120"/>
      <c r="O24" s="120"/>
    </row>
    <row r="25" spans="1:15" s="184" customFormat="1" ht="12" customHeight="1">
      <c r="A25" s="230">
        <v>2</v>
      </c>
      <c r="B25" s="252">
        <f t="shared" si="0"/>
        <v>127</v>
      </c>
      <c r="C25" s="252">
        <f t="shared" si="1"/>
        <v>64.5</v>
      </c>
      <c r="D25" s="229" t="s">
        <v>350</v>
      </c>
      <c r="E25" s="248" t="s">
        <v>349</v>
      </c>
      <c r="F25" s="248"/>
      <c r="G25" s="254">
        <f t="shared" si="2"/>
        <v>0.2721354166666667</v>
      </c>
      <c r="H25" s="254">
        <f t="shared" si="3"/>
        <v>0.2833333333333333</v>
      </c>
      <c r="I25" s="254">
        <f t="shared" si="4"/>
        <v>0.2961309523809524</v>
      </c>
      <c r="J25" s="254">
        <f t="shared" si="5"/>
        <v>0.3108974358974359</v>
      </c>
      <c r="K25" s="254">
        <f t="shared" si="6"/>
        <v>0.328125</v>
      </c>
      <c r="M25" s="120"/>
      <c r="N25" s="120"/>
      <c r="O25" s="120"/>
    </row>
    <row r="26" spans="1:15" s="184" customFormat="1" ht="12" customHeight="1">
      <c r="A26" s="230">
        <v>5</v>
      </c>
      <c r="B26" s="252">
        <f t="shared" si="0"/>
        <v>122</v>
      </c>
      <c r="C26" s="252">
        <f t="shared" si="1"/>
        <v>69.5</v>
      </c>
      <c r="D26" s="229" t="s">
        <v>351</v>
      </c>
      <c r="E26" s="248" t="s">
        <v>74</v>
      </c>
      <c r="F26" s="248"/>
      <c r="G26" s="254">
        <f t="shared" si="2"/>
        <v>0.28515625</v>
      </c>
      <c r="H26" s="254">
        <f t="shared" si="3"/>
        <v>0.2972222222222222</v>
      </c>
      <c r="I26" s="254">
        <f t="shared" si="4"/>
        <v>0.31101190476190477</v>
      </c>
      <c r="J26" s="254">
        <f t="shared" si="5"/>
        <v>0.3269230769230769</v>
      </c>
      <c r="K26" s="254">
        <f t="shared" si="6"/>
        <v>0.3454861111111111</v>
      </c>
      <c r="M26" s="120"/>
      <c r="N26" s="120"/>
      <c r="O26" s="120"/>
    </row>
    <row r="27" spans="1:15" s="184" customFormat="1" ht="12" customHeight="1">
      <c r="A27" s="230">
        <v>2.5</v>
      </c>
      <c r="B27" s="252">
        <f>B26-A27</f>
        <v>119.5</v>
      </c>
      <c r="C27" s="252">
        <f>C26+A27</f>
        <v>72</v>
      </c>
      <c r="D27" s="235" t="s">
        <v>658</v>
      </c>
      <c r="E27" s="233" t="s">
        <v>78</v>
      </c>
      <c r="F27" s="248"/>
      <c r="G27" s="254">
        <f t="shared" si="2"/>
        <v>0.2916666666666667</v>
      </c>
      <c r="H27" s="254">
        <f t="shared" si="3"/>
        <v>0.30416666666666664</v>
      </c>
      <c r="I27" s="254">
        <f t="shared" si="4"/>
        <v>0.31845238095238093</v>
      </c>
      <c r="J27" s="254">
        <f t="shared" si="5"/>
        <v>0.3349358974358974</v>
      </c>
      <c r="K27" s="254">
        <f t="shared" si="6"/>
        <v>0.3541666666666667</v>
      </c>
      <c r="M27" s="120"/>
      <c r="N27" s="120"/>
      <c r="O27" s="120"/>
    </row>
    <row r="28" spans="1:15" s="184" customFormat="1" ht="12" customHeight="1">
      <c r="A28" s="230">
        <v>3.5</v>
      </c>
      <c r="B28" s="252">
        <f>B27-A28</f>
        <v>116</v>
      </c>
      <c r="C28" s="252">
        <f>C27+A28</f>
        <v>75.5</v>
      </c>
      <c r="D28" s="235" t="s">
        <v>661</v>
      </c>
      <c r="E28" s="248" t="s">
        <v>352</v>
      </c>
      <c r="F28" s="248"/>
      <c r="G28" s="254">
        <f t="shared" si="2"/>
        <v>0.30078125</v>
      </c>
      <c r="H28" s="254">
        <f t="shared" si="3"/>
        <v>0.3138888888888889</v>
      </c>
      <c r="I28" s="254">
        <f t="shared" si="4"/>
        <v>0.3288690476190476</v>
      </c>
      <c r="J28" s="254">
        <f t="shared" si="5"/>
        <v>0.34615384615384615</v>
      </c>
      <c r="K28" s="254">
        <f t="shared" si="6"/>
        <v>0.3663194444444445</v>
      </c>
      <c r="M28" s="120"/>
      <c r="N28" s="120"/>
      <c r="O28" s="120"/>
    </row>
    <row r="29" spans="1:15" s="184" customFormat="1" ht="12" customHeight="1">
      <c r="A29" s="230">
        <v>4</v>
      </c>
      <c r="B29" s="252">
        <f t="shared" si="0"/>
        <v>112</v>
      </c>
      <c r="C29" s="252">
        <f t="shared" si="1"/>
        <v>79.5</v>
      </c>
      <c r="D29" s="235" t="s">
        <v>660</v>
      </c>
      <c r="E29" s="248" t="s">
        <v>353</v>
      </c>
      <c r="F29" s="248"/>
      <c r="G29" s="254">
        <f t="shared" si="2"/>
        <v>0.3111979166666667</v>
      </c>
      <c r="H29" s="254">
        <f t="shared" si="3"/>
        <v>0.32499999999999996</v>
      </c>
      <c r="I29" s="254">
        <f t="shared" si="4"/>
        <v>0.34077380952380953</v>
      </c>
      <c r="J29" s="254">
        <f t="shared" si="5"/>
        <v>0.358974358974359</v>
      </c>
      <c r="K29" s="254">
        <f t="shared" si="6"/>
        <v>0.3802083333333333</v>
      </c>
      <c r="M29" s="120"/>
      <c r="N29" s="120"/>
      <c r="O29" s="120"/>
    </row>
    <row r="30" spans="1:15" s="184" customFormat="1" ht="12" customHeight="1">
      <c r="A30" s="230">
        <v>1.5</v>
      </c>
      <c r="B30" s="252">
        <f t="shared" si="0"/>
        <v>110.5</v>
      </c>
      <c r="C30" s="252">
        <f t="shared" si="1"/>
        <v>81</v>
      </c>
      <c r="D30" s="235" t="s">
        <v>659</v>
      </c>
      <c r="E30" s="233" t="s">
        <v>78</v>
      </c>
      <c r="F30" s="248"/>
      <c r="G30" s="254">
        <f t="shared" si="2"/>
        <v>0.3151041666666667</v>
      </c>
      <c r="H30" s="254">
        <f t="shared" si="3"/>
        <v>0.32916666666666666</v>
      </c>
      <c r="I30" s="254">
        <f t="shared" si="4"/>
        <v>0.34523809523809523</v>
      </c>
      <c r="J30" s="254">
        <f t="shared" si="5"/>
        <v>0.36378205128205127</v>
      </c>
      <c r="K30" s="254">
        <f t="shared" si="6"/>
        <v>0.3854166666666667</v>
      </c>
      <c r="M30" s="120"/>
      <c r="N30" s="120"/>
      <c r="O30" s="120"/>
    </row>
    <row r="31" spans="1:15" s="184" customFormat="1" ht="12" customHeight="1">
      <c r="A31" s="230">
        <v>3.5</v>
      </c>
      <c r="B31" s="252">
        <f t="shared" si="0"/>
        <v>107</v>
      </c>
      <c r="C31" s="252">
        <f t="shared" si="1"/>
        <v>84.5</v>
      </c>
      <c r="D31" s="235" t="s">
        <v>557</v>
      </c>
      <c r="E31" s="233" t="s">
        <v>78</v>
      </c>
      <c r="F31" s="248"/>
      <c r="G31" s="254">
        <f t="shared" si="2"/>
        <v>0.32421875</v>
      </c>
      <c r="H31" s="254">
        <f t="shared" si="3"/>
        <v>0.33888888888888885</v>
      </c>
      <c r="I31" s="254">
        <f t="shared" si="4"/>
        <v>0.3556547619047619</v>
      </c>
      <c r="J31" s="254">
        <f t="shared" si="5"/>
        <v>0.375</v>
      </c>
      <c r="K31" s="254">
        <f t="shared" si="6"/>
        <v>0.3975694444444444</v>
      </c>
      <c r="M31" s="120"/>
      <c r="N31" s="120"/>
      <c r="O31" s="120"/>
    </row>
    <row r="32" spans="1:15" s="184" customFormat="1" ht="12" customHeight="1">
      <c r="A32" s="230">
        <v>3</v>
      </c>
      <c r="B32" s="252">
        <f t="shared" si="0"/>
        <v>104</v>
      </c>
      <c r="C32" s="252">
        <f t="shared" si="1"/>
        <v>87.5</v>
      </c>
      <c r="D32" s="235" t="s">
        <v>558</v>
      </c>
      <c r="E32" s="233" t="s">
        <v>78</v>
      </c>
      <c r="F32" s="248"/>
      <c r="G32" s="254">
        <f t="shared" si="2"/>
        <v>0.33203125</v>
      </c>
      <c r="H32" s="254">
        <f t="shared" si="3"/>
        <v>0.3472222222222222</v>
      </c>
      <c r="I32" s="254">
        <f t="shared" si="4"/>
        <v>0.3645833333333333</v>
      </c>
      <c r="J32" s="254">
        <f t="shared" si="5"/>
        <v>0.38461538461538464</v>
      </c>
      <c r="K32" s="254">
        <f t="shared" si="6"/>
        <v>0.4079861111111111</v>
      </c>
      <c r="M32" s="120"/>
      <c r="N32" s="120"/>
      <c r="O32" s="120"/>
    </row>
    <row r="33" spans="1:15" s="184" customFormat="1" ht="12" customHeight="1">
      <c r="A33" s="230">
        <v>2</v>
      </c>
      <c r="B33" s="252">
        <f t="shared" si="0"/>
        <v>102</v>
      </c>
      <c r="C33" s="252">
        <f t="shared" si="1"/>
        <v>89.5</v>
      </c>
      <c r="D33" s="235" t="s">
        <v>559</v>
      </c>
      <c r="E33" s="233" t="s">
        <v>78</v>
      </c>
      <c r="F33" s="248"/>
      <c r="G33" s="254">
        <f t="shared" si="2"/>
        <v>0.3372395833333333</v>
      </c>
      <c r="H33" s="254">
        <f t="shared" si="3"/>
        <v>0.35277777777777775</v>
      </c>
      <c r="I33" s="254">
        <f t="shared" si="4"/>
        <v>0.3705357142857143</v>
      </c>
      <c r="J33" s="254">
        <f t="shared" si="5"/>
        <v>0.391025641025641</v>
      </c>
      <c r="K33" s="254">
        <f t="shared" si="6"/>
        <v>0.4149305555555556</v>
      </c>
      <c r="M33" s="120"/>
      <c r="N33" s="120"/>
      <c r="O33" s="120"/>
    </row>
    <row r="34" spans="1:15" s="184" customFormat="1" ht="12" customHeight="1">
      <c r="A34" s="230">
        <v>3.5</v>
      </c>
      <c r="B34" s="252">
        <f t="shared" si="0"/>
        <v>98.5</v>
      </c>
      <c r="C34" s="252">
        <f t="shared" si="1"/>
        <v>93</v>
      </c>
      <c r="D34" s="229" t="s">
        <v>354</v>
      </c>
      <c r="E34" s="248" t="s">
        <v>355</v>
      </c>
      <c r="F34" s="248"/>
      <c r="G34" s="254">
        <f t="shared" si="2"/>
        <v>0.3463541666666667</v>
      </c>
      <c r="H34" s="254">
        <f t="shared" si="3"/>
        <v>0.3625</v>
      </c>
      <c r="I34" s="254">
        <f t="shared" si="4"/>
        <v>0.38095238095238093</v>
      </c>
      <c r="J34" s="254">
        <f t="shared" si="5"/>
        <v>0.40224358974358976</v>
      </c>
      <c r="K34" s="254">
        <f t="shared" si="6"/>
        <v>0.4270833333333333</v>
      </c>
      <c r="M34" s="120"/>
      <c r="N34" s="120"/>
      <c r="O34" s="120"/>
    </row>
    <row r="35" spans="1:15" s="184" customFormat="1" ht="12" customHeight="1">
      <c r="A35" s="230">
        <v>1.5</v>
      </c>
      <c r="B35" s="252">
        <f t="shared" si="0"/>
        <v>97</v>
      </c>
      <c r="C35" s="252">
        <f t="shared" si="1"/>
        <v>94.5</v>
      </c>
      <c r="D35" s="235" t="s">
        <v>662</v>
      </c>
      <c r="E35" s="248" t="s">
        <v>78</v>
      </c>
      <c r="F35" s="248"/>
      <c r="G35" s="254">
        <f t="shared" si="2"/>
        <v>0.3502604166666667</v>
      </c>
      <c r="H35" s="254">
        <f t="shared" si="3"/>
        <v>0.36666666666666664</v>
      </c>
      <c r="I35" s="254">
        <f t="shared" si="4"/>
        <v>0.3854166666666667</v>
      </c>
      <c r="J35" s="254">
        <f t="shared" si="5"/>
        <v>0.40705128205128205</v>
      </c>
      <c r="K35" s="254">
        <f t="shared" si="6"/>
        <v>0.4322916666666667</v>
      </c>
      <c r="M35" s="120"/>
      <c r="N35" s="120"/>
      <c r="O35" s="120"/>
    </row>
    <row r="36" spans="1:15" s="184" customFormat="1" ht="12" customHeight="1">
      <c r="A36" s="230">
        <v>6</v>
      </c>
      <c r="B36" s="252">
        <f>B35-A36</f>
        <v>91</v>
      </c>
      <c r="C36" s="252">
        <f>C35+A36</f>
        <v>100.5</v>
      </c>
      <c r="D36" s="235" t="s">
        <v>663</v>
      </c>
      <c r="E36" s="233" t="s">
        <v>78</v>
      </c>
      <c r="F36" s="248"/>
      <c r="G36" s="254">
        <f t="shared" si="2"/>
        <v>0.3658854166666667</v>
      </c>
      <c r="H36" s="254">
        <f t="shared" si="3"/>
        <v>0.3833333333333333</v>
      </c>
      <c r="I36" s="254">
        <f t="shared" si="4"/>
        <v>0.40327380952380953</v>
      </c>
      <c r="J36" s="254">
        <f t="shared" si="5"/>
        <v>0.42628205128205127</v>
      </c>
      <c r="K36" s="254">
        <f t="shared" si="6"/>
        <v>0.453125</v>
      </c>
      <c r="M36" s="120"/>
      <c r="N36" s="120"/>
      <c r="O36" s="120"/>
    </row>
    <row r="37" spans="1:15" s="184" customFormat="1" ht="12" customHeight="1">
      <c r="A37" s="230">
        <v>2</v>
      </c>
      <c r="B37" s="252">
        <f>B36-A37</f>
        <v>89</v>
      </c>
      <c r="C37" s="252">
        <f>C36+A37</f>
        <v>102.5</v>
      </c>
      <c r="D37" s="235" t="s">
        <v>664</v>
      </c>
      <c r="E37" s="248" t="s">
        <v>78</v>
      </c>
      <c r="F37" s="248"/>
      <c r="G37" s="254">
        <f t="shared" si="2"/>
        <v>0.37109375</v>
      </c>
      <c r="H37" s="254">
        <f t="shared" si="3"/>
        <v>0.3888888888888889</v>
      </c>
      <c r="I37" s="254">
        <f t="shared" si="4"/>
        <v>0.40922619047619047</v>
      </c>
      <c r="J37" s="254">
        <f t="shared" si="5"/>
        <v>0.4326923076923077</v>
      </c>
      <c r="K37" s="254">
        <f t="shared" si="6"/>
        <v>0.4600694444444444</v>
      </c>
      <c r="M37" s="120"/>
      <c r="N37" s="120"/>
      <c r="O37" s="120"/>
    </row>
    <row r="38" spans="1:15" s="184" customFormat="1" ht="12" customHeight="1">
      <c r="A38" s="230">
        <v>4.5</v>
      </c>
      <c r="B38" s="252">
        <f>B37-A38</f>
        <v>84.5</v>
      </c>
      <c r="C38" s="252">
        <f>C37+A38</f>
        <v>107</v>
      </c>
      <c r="D38" s="235" t="s">
        <v>982</v>
      </c>
      <c r="E38" s="233" t="s">
        <v>356</v>
      </c>
      <c r="F38" s="248"/>
      <c r="G38" s="254">
        <f t="shared" si="2"/>
        <v>0.3828125</v>
      </c>
      <c r="H38" s="254">
        <f t="shared" si="3"/>
        <v>0.40138888888888885</v>
      </c>
      <c r="I38" s="254">
        <f t="shared" si="4"/>
        <v>0.4226190476190476</v>
      </c>
      <c r="J38" s="254">
        <f t="shared" si="5"/>
        <v>0.44711538461538464</v>
      </c>
      <c r="K38" s="254">
        <f t="shared" si="6"/>
        <v>0.4756944444444444</v>
      </c>
      <c r="M38" s="120"/>
      <c r="N38" s="120"/>
      <c r="O38" s="120"/>
    </row>
    <row r="39" spans="1:15" s="184" customFormat="1" ht="12" customHeight="1">
      <c r="A39" s="131">
        <v>3</v>
      </c>
      <c r="B39" s="252">
        <f t="shared" si="0"/>
        <v>81.5</v>
      </c>
      <c r="C39" s="252">
        <f t="shared" si="1"/>
        <v>110</v>
      </c>
      <c r="D39" s="255" t="s">
        <v>665</v>
      </c>
      <c r="E39" s="205" t="s">
        <v>666</v>
      </c>
      <c r="F39" s="238"/>
      <c r="G39" s="254">
        <f t="shared" si="2"/>
        <v>0.390625</v>
      </c>
      <c r="H39" s="254">
        <f t="shared" si="3"/>
        <v>0.4097222222222222</v>
      </c>
      <c r="I39" s="254">
        <f t="shared" si="4"/>
        <v>0.43154761904761907</v>
      </c>
      <c r="J39" s="254">
        <f t="shared" si="5"/>
        <v>0.4567307692307692</v>
      </c>
      <c r="K39" s="254">
        <f t="shared" si="6"/>
        <v>0.4861111111111111</v>
      </c>
      <c r="M39" s="120"/>
      <c r="N39" s="120"/>
      <c r="O39" s="120"/>
    </row>
    <row r="40" spans="1:15" s="184" customFormat="1" ht="12" customHeight="1" hidden="1">
      <c r="A40" s="131"/>
      <c r="B40" s="252">
        <f t="shared" si="0"/>
        <v>81.5</v>
      </c>
      <c r="C40" s="252">
        <f t="shared" si="1"/>
        <v>110</v>
      </c>
      <c r="D40" s="255"/>
      <c r="E40" s="209"/>
      <c r="F40" s="238"/>
      <c r="G40" s="254">
        <f t="shared" si="2"/>
        <v>0.390625</v>
      </c>
      <c r="H40" s="254">
        <f t="shared" si="3"/>
        <v>0.4097222222222222</v>
      </c>
      <c r="I40" s="254">
        <f t="shared" si="4"/>
        <v>0.43154761904761907</v>
      </c>
      <c r="J40" s="254">
        <f t="shared" si="5"/>
        <v>0.4567307692307692</v>
      </c>
      <c r="K40" s="254">
        <f t="shared" si="6"/>
        <v>0.4861111111111111</v>
      </c>
      <c r="M40" s="120"/>
      <c r="N40" s="120"/>
      <c r="O40" s="120"/>
    </row>
    <row r="41" spans="1:15" s="184" customFormat="1" ht="12" customHeight="1" hidden="1">
      <c r="A41" s="131"/>
      <c r="B41" s="252">
        <f t="shared" si="0"/>
        <v>81.5</v>
      </c>
      <c r="C41" s="252">
        <f t="shared" si="1"/>
        <v>110</v>
      </c>
      <c r="D41" s="255"/>
      <c r="E41" s="209"/>
      <c r="F41" s="238"/>
      <c r="G41" s="254">
        <f t="shared" si="2"/>
        <v>0.390625</v>
      </c>
      <c r="H41" s="254">
        <f t="shared" si="3"/>
        <v>0.4097222222222222</v>
      </c>
      <c r="I41" s="254">
        <f t="shared" si="4"/>
        <v>0.43154761904761907</v>
      </c>
      <c r="J41" s="254">
        <f t="shared" si="5"/>
        <v>0.4567307692307692</v>
      </c>
      <c r="K41" s="254">
        <f t="shared" si="6"/>
        <v>0.4861111111111111</v>
      </c>
      <c r="M41" s="120"/>
      <c r="N41" s="120"/>
      <c r="O41" s="120"/>
    </row>
    <row r="42" spans="1:15" s="184" customFormat="1" ht="12" customHeight="1" hidden="1">
      <c r="A42" s="131"/>
      <c r="B42" s="252">
        <f t="shared" si="0"/>
        <v>81.5</v>
      </c>
      <c r="C42" s="252">
        <f t="shared" si="1"/>
        <v>110</v>
      </c>
      <c r="D42" s="257"/>
      <c r="E42" s="209"/>
      <c r="F42" s="238"/>
      <c r="G42" s="254">
        <f t="shared" si="2"/>
        <v>0.390625</v>
      </c>
      <c r="H42" s="254">
        <f t="shared" si="3"/>
        <v>0.4097222222222222</v>
      </c>
      <c r="I42" s="254">
        <f t="shared" si="4"/>
        <v>0.43154761904761907</v>
      </c>
      <c r="J42" s="254">
        <f t="shared" si="5"/>
        <v>0.4567307692307692</v>
      </c>
      <c r="K42" s="254">
        <f t="shared" si="6"/>
        <v>0.4861111111111111</v>
      </c>
      <c r="M42" s="120"/>
      <c r="N42" s="120"/>
      <c r="O42" s="120"/>
    </row>
    <row r="43" spans="1:15" s="184" customFormat="1" ht="12" customHeight="1" hidden="1">
      <c r="A43" s="131"/>
      <c r="B43" s="252">
        <f t="shared" si="0"/>
        <v>81.5</v>
      </c>
      <c r="C43" s="252">
        <f t="shared" si="1"/>
        <v>110</v>
      </c>
      <c r="D43" s="255"/>
      <c r="E43" s="209"/>
      <c r="F43" s="238"/>
      <c r="G43" s="254">
        <f t="shared" si="2"/>
        <v>0.390625</v>
      </c>
      <c r="H43" s="254">
        <f t="shared" si="3"/>
        <v>0.4097222222222222</v>
      </c>
      <c r="I43" s="254">
        <f t="shared" si="4"/>
        <v>0.43154761904761907</v>
      </c>
      <c r="J43" s="254">
        <f t="shared" si="5"/>
        <v>0.4567307692307692</v>
      </c>
      <c r="K43" s="254">
        <f t="shared" si="6"/>
        <v>0.4861111111111111</v>
      </c>
      <c r="L43" s="121"/>
      <c r="M43" s="120"/>
      <c r="N43" s="120"/>
      <c r="O43" s="120"/>
    </row>
    <row r="44" spans="1:15" ht="12" customHeight="1" hidden="1">
      <c r="A44" s="252"/>
      <c r="B44" s="252">
        <f>B43-A44</f>
        <v>81.5</v>
      </c>
      <c r="C44" s="252">
        <f>C43+A44</f>
        <v>110</v>
      </c>
      <c r="D44" s="235"/>
      <c r="E44" s="210"/>
      <c r="F44" s="233"/>
      <c r="G44" s="254">
        <f t="shared" si="2"/>
        <v>0.390625</v>
      </c>
      <c r="H44" s="254">
        <f t="shared" si="3"/>
        <v>0.4097222222222222</v>
      </c>
      <c r="I44" s="254">
        <f t="shared" si="4"/>
        <v>0.43154761904761907</v>
      </c>
      <c r="J44" s="254">
        <f t="shared" si="5"/>
        <v>0.4567307692307692</v>
      </c>
      <c r="K44" s="254">
        <f t="shared" si="6"/>
        <v>0.4861111111111111</v>
      </c>
      <c r="L44" s="94"/>
      <c r="M44" s="93"/>
      <c r="N44" s="93"/>
      <c r="O44" s="93"/>
    </row>
    <row r="45" spans="1:15" ht="12" customHeight="1" hidden="1">
      <c r="A45" s="252"/>
      <c r="B45" s="252">
        <f t="shared" si="0"/>
        <v>81.5</v>
      </c>
      <c r="C45" s="252">
        <f t="shared" si="1"/>
        <v>110</v>
      </c>
      <c r="D45" s="235"/>
      <c r="E45" s="210"/>
      <c r="F45" s="233"/>
      <c r="G45" s="254">
        <f t="shared" si="2"/>
        <v>0.390625</v>
      </c>
      <c r="H45" s="254">
        <f t="shared" si="3"/>
        <v>0.4097222222222222</v>
      </c>
      <c r="I45" s="254">
        <f t="shared" si="4"/>
        <v>0.43154761904761907</v>
      </c>
      <c r="J45" s="254">
        <f t="shared" si="5"/>
        <v>0.4567307692307692</v>
      </c>
      <c r="K45" s="254">
        <f t="shared" si="6"/>
        <v>0.4861111111111111</v>
      </c>
      <c r="L45" s="94"/>
      <c r="M45" s="93"/>
      <c r="N45" s="93"/>
      <c r="O45" s="93"/>
    </row>
    <row r="46" spans="1:15" ht="12" customHeight="1" hidden="1">
      <c r="A46" s="252"/>
      <c r="B46" s="252">
        <f t="shared" si="0"/>
        <v>81.5</v>
      </c>
      <c r="C46" s="252">
        <f t="shared" si="1"/>
        <v>110</v>
      </c>
      <c r="D46" s="235"/>
      <c r="E46" s="210"/>
      <c r="F46" s="233"/>
      <c r="G46" s="254">
        <f t="shared" si="2"/>
        <v>0.390625</v>
      </c>
      <c r="H46" s="254">
        <f t="shared" si="3"/>
        <v>0.4097222222222222</v>
      </c>
      <c r="I46" s="254">
        <f t="shared" si="4"/>
        <v>0.43154761904761907</v>
      </c>
      <c r="J46" s="254">
        <f t="shared" si="5"/>
        <v>0.4567307692307692</v>
      </c>
      <c r="K46" s="254">
        <f t="shared" si="6"/>
        <v>0.4861111111111111</v>
      </c>
      <c r="L46" s="94"/>
      <c r="M46" s="93"/>
      <c r="N46" s="93"/>
      <c r="O46" s="93"/>
    </row>
    <row r="47" spans="1:15" ht="12" customHeight="1" hidden="1">
      <c r="A47" s="252"/>
      <c r="B47" s="252">
        <f t="shared" si="0"/>
        <v>81.5</v>
      </c>
      <c r="C47" s="252">
        <f t="shared" si="1"/>
        <v>110</v>
      </c>
      <c r="D47" s="235"/>
      <c r="E47" s="210"/>
      <c r="F47" s="233"/>
      <c r="G47" s="254">
        <f t="shared" si="2"/>
        <v>0.390625</v>
      </c>
      <c r="H47" s="254">
        <f t="shared" si="3"/>
        <v>0.4097222222222222</v>
      </c>
      <c r="I47" s="254">
        <f t="shared" si="4"/>
        <v>0.43154761904761907</v>
      </c>
      <c r="J47" s="254">
        <f t="shared" si="5"/>
        <v>0.4567307692307692</v>
      </c>
      <c r="K47" s="254">
        <f t="shared" si="6"/>
        <v>0.4861111111111111</v>
      </c>
      <c r="L47" s="94"/>
      <c r="M47" s="93"/>
      <c r="N47" s="93"/>
      <c r="O47" s="93"/>
    </row>
    <row r="48" spans="1:15" ht="12" customHeight="1" hidden="1">
      <c r="A48" s="252"/>
      <c r="B48" s="252">
        <f t="shared" si="0"/>
        <v>81.5</v>
      </c>
      <c r="C48" s="252">
        <f t="shared" si="1"/>
        <v>110</v>
      </c>
      <c r="D48" s="235"/>
      <c r="E48" s="210"/>
      <c r="F48" s="233"/>
      <c r="G48" s="254">
        <f t="shared" si="2"/>
        <v>0.390625</v>
      </c>
      <c r="H48" s="254">
        <f t="shared" si="3"/>
        <v>0.4097222222222222</v>
      </c>
      <c r="I48" s="254">
        <f t="shared" si="4"/>
        <v>0.43154761904761907</v>
      </c>
      <c r="J48" s="254">
        <f t="shared" si="5"/>
        <v>0.4567307692307692</v>
      </c>
      <c r="K48" s="254">
        <f t="shared" si="6"/>
        <v>0.4861111111111111</v>
      </c>
      <c r="L48" s="94"/>
      <c r="M48" s="93"/>
      <c r="N48" s="93"/>
      <c r="O48" s="93"/>
    </row>
    <row r="49" spans="1:15" ht="12" customHeight="1">
      <c r="A49" s="252">
        <v>7</v>
      </c>
      <c r="B49" s="252">
        <f t="shared" si="0"/>
        <v>74.5</v>
      </c>
      <c r="C49" s="252">
        <f t="shared" si="1"/>
        <v>117</v>
      </c>
      <c r="D49" s="273" t="s">
        <v>560</v>
      </c>
      <c r="E49" s="210"/>
      <c r="F49" s="233"/>
      <c r="G49" s="254">
        <f t="shared" si="2"/>
        <v>0.4088541666666667</v>
      </c>
      <c r="H49" s="254">
        <f t="shared" si="3"/>
        <v>0.42916666666666664</v>
      </c>
      <c r="I49" s="254">
        <f t="shared" si="4"/>
        <v>0.4523809523809524</v>
      </c>
      <c r="J49" s="254">
        <f t="shared" si="5"/>
        <v>0.4791666666666667</v>
      </c>
      <c r="K49" s="254">
        <f t="shared" si="6"/>
        <v>0.5104166666666666</v>
      </c>
      <c r="L49" s="94"/>
      <c r="M49" s="93"/>
      <c r="N49" s="93"/>
      <c r="O49" s="93"/>
    </row>
    <row r="50" spans="1:15" s="152" customFormat="1" ht="12" customHeight="1">
      <c r="A50" s="262"/>
      <c r="B50" s="262"/>
      <c r="C50" s="262"/>
      <c r="D50" s="274" t="s">
        <v>19</v>
      </c>
      <c r="E50" s="275"/>
      <c r="F50" s="245"/>
      <c r="G50" s="245"/>
      <c r="H50" s="264"/>
      <c r="I50" s="264"/>
      <c r="J50" s="264"/>
      <c r="K50" s="265"/>
      <c r="L50" s="150"/>
      <c r="M50" s="151"/>
      <c r="N50" s="151"/>
      <c r="O50" s="151"/>
    </row>
    <row r="51" spans="1:15" ht="12" customHeight="1">
      <c r="A51" s="230">
        <v>0</v>
      </c>
      <c r="B51" s="252">
        <f>B49</f>
        <v>74.5</v>
      </c>
      <c r="C51" s="252">
        <f>C49</f>
        <v>117</v>
      </c>
      <c r="D51" s="273" t="s">
        <v>560</v>
      </c>
      <c r="E51" s="233" t="s">
        <v>355</v>
      </c>
      <c r="F51" s="248"/>
      <c r="G51" s="253">
        <f>$L$6</f>
        <v>0.4791666666666667</v>
      </c>
      <c r="H51" s="253">
        <f>$L$6</f>
        <v>0.4791666666666667</v>
      </c>
      <c r="I51" s="253">
        <f>$L$6</f>
        <v>0.4791666666666667</v>
      </c>
      <c r="J51" s="253">
        <f>$M$6</f>
        <v>0.4791666666666667</v>
      </c>
      <c r="K51" s="253">
        <f>$M$6</f>
        <v>0.4791666666666667</v>
      </c>
      <c r="L51" s="89">
        <f>A51</f>
        <v>0</v>
      </c>
      <c r="M51" s="93"/>
      <c r="N51" s="93"/>
      <c r="O51" s="93"/>
    </row>
    <row r="52" spans="1:15" ht="12" customHeight="1">
      <c r="A52" s="230">
        <v>2</v>
      </c>
      <c r="B52" s="252">
        <f>B51-A52</f>
        <v>72.5</v>
      </c>
      <c r="C52" s="252">
        <f>C51+A52</f>
        <v>119</v>
      </c>
      <c r="D52" s="241" t="s">
        <v>667</v>
      </c>
      <c r="E52" s="233" t="s">
        <v>358</v>
      </c>
      <c r="F52" s="248"/>
      <c r="G52" s="236">
        <f>SUM($G$51+$O$3*L52)</f>
        <v>0.484375</v>
      </c>
      <c r="H52" s="236">
        <f>SUM($H$51+$P$3*L52)</f>
        <v>0.4847222222222222</v>
      </c>
      <c r="I52" s="236">
        <f>SUM($I$51+$Q$3*L52)</f>
        <v>0.4851190476190476</v>
      </c>
      <c r="J52" s="236">
        <f>SUM($J$51+$R$3*L52)</f>
        <v>0.4855769230769231</v>
      </c>
      <c r="K52" s="236">
        <f>SUM($K$51+$S$3*L52)</f>
        <v>0.4861111111111111</v>
      </c>
      <c r="L52" s="35">
        <f>L51+A52</f>
        <v>2</v>
      </c>
      <c r="M52" s="93"/>
      <c r="N52" s="93"/>
      <c r="O52" s="93"/>
    </row>
    <row r="53" spans="1:15" ht="12" customHeight="1">
      <c r="A53" s="230">
        <v>3.5</v>
      </c>
      <c r="B53" s="252">
        <f aca="true" t="shared" si="7" ref="B53:B80">B52-A53</f>
        <v>69</v>
      </c>
      <c r="C53" s="252">
        <f aca="true" t="shared" si="8" ref="C53:C80">C52+A53</f>
        <v>122.5</v>
      </c>
      <c r="D53" s="229" t="s">
        <v>357</v>
      </c>
      <c r="E53" s="233" t="s">
        <v>358</v>
      </c>
      <c r="F53" s="248"/>
      <c r="G53" s="236">
        <f aca="true" t="shared" si="9" ref="G53:G80">SUM($G$51+$O$3*L53)</f>
        <v>0.49348958333333337</v>
      </c>
      <c r="H53" s="236">
        <f aca="true" t="shared" si="10" ref="H53:H80">SUM($H$51+$P$3*L53)</f>
        <v>0.49444444444444446</v>
      </c>
      <c r="I53" s="236">
        <f aca="true" t="shared" si="11" ref="I53:I80">SUM($I$51+$Q$3*L53)</f>
        <v>0.4955357142857143</v>
      </c>
      <c r="J53" s="236">
        <f aca="true" t="shared" si="12" ref="J53:J80">SUM($J$51+$R$3*L53)</f>
        <v>0.4967948717948718</v>
      </c>
      <c r="K53" s="236">
        <f aca="true" t="shared" si="13" ref="K53:K80">SUM($K$51+$S$3*L53)</f>
        <v>0.4982638888888889</v>
      </c>
      <c r="L53" s="35">
        <f aca="true" t="shared" si="14" ref="L53:L80">L52+A53</f>
        <v>5.5</v>
      </c>
      <c r="M53" s="93"/>
      <c r="N53" s="93"/>
      <c r="O53" s="93"/>
    </row>
    <row r="54" spans="1:15" ht="12" customHeight="1">
      <c r="A54" s="230">
        <v>9.5</v>
      </c>
      <c r="B54" s="252">
        <f t="shared" si="7"/>
        <v>59.5</v>
      </c>
      <c r="C54" s="252">
        <f t="shared" si="8"/>
        <v>132</v>
      </c>
      <c r="D54" s="235" t="s">
        <v>668</v>
      </c>
      <c r="E54" s="233" t="s">
        <v>68</v>
      </c>
      <c r="F54" s="248"/>
      <c r="G54" s="236">
        <f t="shared" si="9"/>
        <v>0.5182291666666667</v>
      </c>
      <c r="H54" s="236">
        <f t="shared" si="10"/>
        <v>0.5208333333333334</v>
      </c>
      <c r="I54" s="236">
        <f t="shared" si="11"/>
        <v>0.5238095238095238</v>
      </c>
      <c r="J54" s="236">
        <f t="shared" si="12"/>
        <v>0.5272435897435898</v>
      </c>
      <c r="K54" s="236">
        <f t="shared" si="13"/>
        <v>0.53125</v>
      </c>
      <c r="L54" s="35">
        <f t="shared" si="14"/>
        <v>15</v>
      </c>
      <c r="M54" s="93"/>
      <c r="N54" s="93"/>
      <c r="O54" s="93"/>
    </row>
    <row r="55" spans="1:15" ht="12" customHeight="1">
      <c r="A55" s="230">
        <v>5</v>
      </c>
      <c r="B55" s="252">
        <f t="shared" si="7"/>
        <v>54.5</v>
      </c>
      <c r="C55" s="252">
        <f t="shared" si="8"/>
        <v>137</v>
      </c>
      <c r="D55" s="229" t="s">
        <v>359</v>
      </c>
      <c r="E55" s="248" t="s">
        <v>68</v>
      </c>
      <c r="F55" s="248"/>
      <c r="G55" s="236">
        <f t="shared" si="9"/>
        <v>0.53125</v>
      </c>
      <c r="H55" s="236">
        <f t="shared" si="10"/>
        <v>0.5347222222222222</v>
      </c>
      <c r="I55" s="236">
        <f t="shared" si="11"/>
        <v>0.5386904761904762</v>
      </c>
      <c r="J55" s="236">
        <f t="shared" si="12"/>
        <v>0.5432692307692308</v>
      </c>
      <c r="K55" s="236">
        <f t="shared" si="13"/>
        <v>0.5486111111111112</v>
      </c>
      <c r="L55" s="35">
        <f t="shared" si="14"/>
        <v>20</v>
      </c>
      <c r="M55" s="93"/>
      <c r="N55" s="93"/>
      <c r="O55" s="93"/>
    </row>
    <row r="56" spans="1:15" ht="12" customHeight="1">
      <c r="A56" s="230">
        <v>0.5</v>
      </c>
      <c r="B56" s="252">
        <f t="shared" si="7"/>
        <v>54</v>
      </c>
      <c r="C56" s="252">
        <f t="shared" si="8"/>
        <v>137.5</v>
      </c>
      <c r="D56" s="229" t="s">
        <v>360</v>
      </c>
      <c r="E56" s="248" t="s">
        <v>361</v>
      </c>
      <c r="F56" s="248"/>
      <c r="G56" s="236">
        <f t="shared" si="9"/>
        <v>0.5325520833333334</v>
      </c>
      <c r="H56" s="236">
        <f t="shared" si="10"/>
        <v>0.5361111111111111</v>
      </c>
      <c r="I56" s="236">
        <f t="shared" si="11"/>
        <v>0.5401785714285714</v>
      </c>
      <c r="J56" s="236">
        <f t="shared" si="12"/>
        <v>0.5448717948717949</v>
      </c>
      <c r="K56" s="236">
        <f t="shared" si="13"/>
        <v>0.5503472222222222</v>
      </c>
      <c r="L56" s="35">
        <f t="shared" si="14"/>
        <v>20.5</v>
      </c>
      <c r="M56" s="93"/>
      <c r="N56" s="93"/>
      <c r="O56" s="93"/>
    </row>
    <row r="57" spans="1:15" ht="12" customHeight="1">
      <c r="A57" s="230">
        <v>0.5</v>
      </c>
      <c r="B57" s="252">
        <f t="shared" si="7"/>
        <v>53.5</v>
      </c>
      <c r="C57" s="252">
        <f t="shared" si="8"/>
        <v>138</v>
      </c>
      <c r="D57" s="229" t="s">
        <v>362</v>
      </c>
      <c r="E57" s="267" t="s">
        <v>68</v>
      </c>
      <c r="F57" s="248"/>
      <c r="G57" s="236">
        <f t="shared" si="9"/>
        <v>0.5338541666666667</v>
      </c>
      <c r="H57" s="236">
        <f t="shared" si="10"/>
        <v>0.5375</v>
      </c>
      <c r="I57" s="236">
        <f t="shared" si="11"/>
        <v>0.5416666666666667</v>
      </c>
      <c r="J57" s="236">
        <f t="shared" si="12"/>
        <v>0.546474358974359</v>
      </c>
      <c r="K57" s="236">
        <f t="shared" si="13"/>
        <v>0.5520833333333334</v>
      </c>
      <c r="L57" s="35">
        <f t="shared" si="14"/>
        <v>21</v>
      </c>
      <c r="M57" s="93"/>
      <c r="N57" s="93"/>
      <c r="O57" s="93"/>
    </row>
    <row r="58" spans="1:15" ht="12" customHeight="1">
      <c r="A58" s="230">
        <v>4.5</v>
      </c>
      <c r="B58" s="252">
        <f t="shared" si="7"/>
        <v>49</v>
      </c>
      <c r="C58" s="252">
        <f t="shared" si="8"/>
        <v>142.5</v>
      </c>
      <c r="D58" s="241" t="s">
        <v>669</v>
      </c>
      <c r="E58" s="233" t="s">
        <v>64</v>
      </c>
      <c r="F58" s="248"/>
      <c r="G58" s="236">
        <f t="shared" si="9"/>
        <v>0.5455729166666667</v>
      </c>
      <c r="H58" s="236">
        <f t="shared" si="10"/>
        <v>0.55</v>
      </c>
      <c r="I58" s="236">
        <f t="shared" si="11"/>
        <v>0.5550595238095238</v>
      </c>
      <c r="J58" s="236">
        <f t="shared" si="12"/>
        <v>0.5608974358974359</v>
      </c>
      <c r="K58" s="236">
        <f t="shared" si="13"/>
        <v>0.5677083333333334</v>
      </c>
      <c r="L58" s="35">
        <f t="shared" si="14"/>
        <v>25.5</v>
      </c>
      <c r="M58" s="93"/>
      <c r="N58" s="93"/>
      <c r="O58" s="93"/>
    </row>
    <row r="59" spans="1:15" ht="12" customHeight="1">
      <c r="A59" s="230">
        <v>11</v>
      </c>
      <c r="B59" s="252">
        <f t="shared" si="7"/>
        <v>38</v>
      </c>
      <c r="C59" s="252">
        <f t="shared" si="8"/>
        <v>153.5</v>
      </c>
      <c r="D59" s="235" t="s">
        <v>670</v>
      </c>
      <c r="E59" s="248" t="s">
        <v>64</v>
      </c>
      <c r="F59" s="248">
        <v>210</v>
      </c>
      <c r="G59" s="236">
        <f t="shared" si="9"/>
        <v>0.57421875</v>
      </c>
      <c r="H59" s="236">
        <f t="shared" si="10"/>
        <v>0.5805555555555556</v>
      </c>
      <c r="I59" s="236">
        <f t="shared" si="11"/>
        <v>0.5877976190476191</v>
      </c>
      <c r="J59" s="236">
        <f t="shared" si="12"/>
        <v>0.5961538461538461</v>
      </c>
      <c r="K59" s="236">
        <f t="shared" si="13"/>
        <v>0.6059027777777778</v>
      </c>
      <c r="L59" s="35">
        <f t="shared" si="14"/>
        <v>36.5</v>
      </c>
      <c r="M59" s="93"/>
      <c r="N59" s="93"/>
      <c r="O59" s="93"/>
    </row>
    <row r="60" spans="1:15" ht="12" customHeight="1">
      <c r="A60" s="230">
        <v>0.5</v>
      </c>
      <c r="B60" s="252">
        <f t="shared" si="7"/>
        <v>37.5</v>
      </c>
      <c r="C60" s="252">
        <f t="shared" si="8"/>
        <v>154</v>
      </c>
      <c r="D60" s="235" t="s">
        <v>671</v>
      </c>
      <c r="E60" s="248" t="s">
        <v>64</v>
      </c>
      <c r="F60" s="248"/>
      <c r="G60" s="236">
        <f t="shared" si="9"/>
        <v>0.5755208333333334</v>
      </c>
      <c r="H60" s="236">
        <f t="shared" si="10"/>
        <v>0.5819444444444445</v>
      </c>
      <c r="I60" s="236">
        <f t="shared" si="11"/>
        <v>0.5892857142857143</v>
      </c>
      <c r="J60" s="236">
        <f t="shared" si="12"/>
        <v>0.5977564102564102</v>
      </c>
      <c r="K60" s="236">
        <f t="shared" si="13"/>
        <v>0.6076388888888888</v>
      </c>
      <c r="L60" s="35">
        <f t="shared" si="14"/>
        <v>37</v>
      </c>
      <c r="M60" s="93"/>
      <c r="N60" s="93"/>
      <c r="O60" s="93"/>
    </row>
    <row r="61" spans="1:15" ht="12" customHeight="1">
      <c r="A61" s="230">
        <v>4.5</v>
      </c>
      <c r="B61" s="252">
        <f t="shared" si="7"/>
        <v>33</v>
      </c>
      <c r="C61" s="252">
        <f t="shared" si="8"/>
        <v>158.5</v>
      </c>
      <c r="D61" s="235" t="s">
        <v>561</v>
      </c>
      <c r="E61" s="233" t="s">
        <v>204</v>
      </c>
      <c r="F61" s="248"/>
      <c r="G61" s="236">
        <f t="shared" si="9"/>
        <v>0.5872395833333334</v>
      </c>
      <c r="H61" s="236">
        <f t="shared" si="10"/>
        <v>0.5944444444444444</v>
      </c>
      <c r="I61" s="236">
        <f t="shared" si="11"/>
        <v>0.6026785714285714</v>
      </c>
      <c r="J61" s="236">
        <f t="shared" si="12"/>
        <v>0.6121794871794872</v>
      </c>
      <c r="K61" s="236">
        <f t="shared" si="13"/>
        <v>0.6232638888888888</v>
      </c>
      <c r="L61" s="35">
        <f t="shared" si="14"/>
        <v>41.5</v>
      </c>
      <c r="M61" s="93"/>
      <c r="N61" s="93"/>
      <c r="O61" s="93"/>
    </row>
    <row r="62" spans="1:15" ht="12" customHeight="1">
      <c r="A62" s="230">
        <v>4</v>
      </c>
      <c r="B62" s="252">
        <f t="shared" si="7"/>
        <v>29</v>
      </c>
      <c r="C62" s="252">
        <f t="shared" si="8"/>
        <v>162.5</v>
      </c>
      <c r="D62" s="235" t="s">
        <v>672</v>
      </c>
      <c r="E62" s="233" t="s">
        <v>204</v>
      </c>
      <c r="F62" s="248"/>
      <c r="G62" s="236">
        <f t="shared" si="9"/>
        <v>0.59765625</v>
      </c>
      <c r="H62" s="236">
        <f t="shared" si="10"/>
        <v>0.6055555555555556</v>
      </c>
      <c r="I62" s="236">
        <f t="shared" si="11"/>
        <v>0.6145833333333334</v>
      </c>
      <c r="J62" s="236">
        <f t="shared" si="12"/>
        <v>0.625</v>
      </c>
      <c r="K62" s="236">
        <f t="shared" si="13"/>
        <v>0.6371527777777778</v>
      </c>
      <c r="L62" s="35">
        <f t="shared" si="14"/>
        <v>45.5</v>
      </c>
      <c r="M62" s="93"/>
      <c r="N62" s="93"/>
      <c r="O62" s="93"/>
    </row>
    <row r="63" spans="1:15" ht="12" customHeight="1">
      <c r="A63" s="230">
        <v>4</v>
      </c>
      <c r="B63" s="252">
        <f t="shared" si="7"/>
        <v>25</v>
      </c>
      <c r="C63" s="252">
        <f t="shared" si="8"/>
        <v>166.5</v>
      </c>
      <c r="D63" s="241" t="s">
        <v>562</v>
      </c>
      <c r="E63" s="233" t="s">
        <v>220</v>
      </c>
      <c r="F63" s="248"/>
      <c r="G63" s="236">
        <f t="shared" si="9"/>
        <v>0.6080729166666667</v>
      </c>
      <c r="H63" s="236">
        <f t="shared" si="10"/>
        <v>0.6166666666666667</v>
      </c>
      <c r="I63" s="236">
        <f t="shared" si="11"/>
        <v>0.6264880952380952</v>
      </c>
      <c r="J63" s="236">
        <f t="shared" si="12"/>
        <v>0.6378205128205128</v>
      </c>
      <c r="K63" s="236">
        <f t="shared" si="13"/>
        <v>0.6510416666666667</v>
      </c>
      <c r="L63" s="35">
        <f t="shared" si="14"/>
        <v>49.5</v>
      </c>
      <c r="M63" s="93"/>
      <c r="N63" s="93"/>
      <c r="O63" s="93"/>
    </row>
    <row r="64" spans="1:15" ht="12" customHeight="1">
      <c r="A64" s="230">
        <v>4</v>
      </c>
      <c r="B64" s="252">
        <f t="shared" si="7"/>
        <v>21</v>
      </c>
      <c r="C64" s="252">
        <f t="shared" si="8"/>
        <v>170.5</v>
      </c>
      <c r="D64" s="235" t="s">
        <v>563</v>
      </c>
      <c r="E64" s="233" t="s">
        <v>220</v>
      </c>
      <c r="F64" s="248"/>
      <c r="G64" s="236">
        <f t="shared" si="9"/>
        <v>0.6184895833333334</v>
      </c>
      <c r="H64" s="236">
        <f t="shared" si="10"/>
        <v>0.6277777777777778</v>
      </c>
      <c r="I64" s="236">
        <f t="shared" si="11"/>
        <v>0.6383928571428572</v>
      </c>
      <c r="J64" s="236">
        <f t="shared" si="12"/>
        <v>0.6506410256410257</v>
      </c>
      <c r="K64" s="236">
        <f t="shared" si="13"/>
        <v>0.6649305555555556</v>
      </c>
      <c r="L64" s="35">
        <f t="shared" si="14"/>
        <v>53.5</v>
      </c>
      <c r="M64" s="93"/>
      <c r="N64" s="93"/>
      <c r="O64" s="93"/>
    </row>
    <row r="65" spans="1:15" ht="12" customHeight="1">
      <c r="A65" s="252">
        <v>5</v>
      </c>
      <c r="B65" s="252">
        <f t="shared" si="7"/>
        <v>16</v>
      </c>
      <c r="C65" s="252">
        <f t="shared" si="8"/>
        <v>175.5</v>
      </c>
      <c r="D65" s="235" t="s">
        <v>673</v>
      </c>
      <c r="E65" s="267" t="s">
        <v>565</v>
      </c>
      <c r="F65" s="267"/>
      <c r="G65" s="236">
        <f t="shared" si="9"/>
        <v>0.6315104166666667</v>
      </c>
      <c r="H65" s="236">
        <f t="shared" si="10"/>
        <v>0.6416666666666666</v>
      </c>
      <c r="I65" s="236">
        <f t="shared" si="11"/>
        <v>0.6532738095238095</v>
      </c>
      <c r="J65" s="236">
        <f t="shared" si="12"/>
        <v>0.6666666666666667</v>
      </c>
      <c r="K65" s="236">
        <f t="shared" si="13"/>
        <v>0.6822916666666667</v>
      </c>
      <c r="L65" s="35">
        <f t="shared" si="14"/>
        <v>58.5</v>
      </c>
      <c r="M65" s="93"/>
      <c r="N65" s="93"/>
      <c r="O65" s="93"/>
    </row>
    <row r="66" spans="1:15" ht="12" customHeight="1">
      <c r="A66" s="252">
        <v>6</v>
      </c>
      <c r="B66" s="252">
        <f t="shared" si="7"/>
        <v>10</v>
      </c>
      <c r="C66" s="252">
        <f t="shared" si="8"/>
        <v>181.5</v>
      </c>
      <c r="D66" s="241" t="s">
        <v>674</v>
      </c>
      <c r="E66" s="206" t="s">
        <v>566</v>
      </c>
      <c r="F66" s="276"/>
      <c r="G66" s="236">
        <f t="shared" si="9"/>
        <v>0.6471354166666667</v>
      </c>
      <c r="H66" s="236">
        <f t="shared" si="10"/>
        <v>0.6583333333333333</v>
      </c>
      <c r="I66" s="236">
        <f t="shared" si="11"/>
        <v>0.6711309523809523</v>
      </c>
      <c r="J66" s="236">
        <f t="shared" si="12"/>
        <v>0.6858974358974359</v>
      </c>
      <c r="K66" s="236">
        <f t="shared" si="13"/>
        <v>0.703125</v>
      </c>
      <c r="L66" s="35">
        <f t="shared" si="14"/>
        <v>64.5</v>
      </c>
      <c r="M66" s="93"/>
      <c r="N66" s="93"/>
      <c r="O66" s="93"/>
    </row>
    <row r="67" spans="1:15" ht="12" customHeight="1">
      <c r="A67" s="252">
        <v>1</v>
      </c>
      <c r="B67" s="252">
        <f t="shared" si="7"/>
        <v>9</v>
      </c>
      <c r="C67" s="252">
        <f t="shared" si="8"/>
        <v>182.5</v>
      </c>
      <c r="D67" s="237" t="s">
        <v>567</v>
      </c>
      <c r="E67" s="206" t="s">
        <v>566</v>
      </c>
      <c r="F67" s="276"/>
      <c r="G67" s="236">
        <f t="shared" si="9"/>
        <v>0.6497395833333334</v>
      </c>
      <c r="H67" s="236">
        <f t="shared" si="10"/>
        <v>0.6611111111111111</v>
      </c>
      <c r="I67" s="236">
        <f t="shared" si="11"/>
        <v>0.6741071428571429</v>
      </c>
      <c r="J67" s="236">
        <f t="shared" si="12"/>
        <v>0.6891025641025641</v>
      </c>
      <c r="K67" s="236">
        <f t="shared" si="13"/>
        <v>0.7065972222222222</v>
      </c>
      <c r="L67" s="35">
        <f t="shared" si="14"/>
        <v>65.5</v>
      </c>
      <c r="M67" s="93"/>
      <c r="N67" s="93"/>
      <c r="O67" s="93"/>
    </row>
    <row r="68" spans="1:15" ht="12" customHeight="1">
      <c r="A68" s="252">
        <v>4</v>
      </c>
      <c r="B68" s="252">
        <f t="shared" si="7"/>
        <v>5</v>
      </c>
      <c r="C68" s="252">
        <f t="shared" si="8"/>
        <v>186.5</v>
      </c>
      <c r="D68" s="241" t="s">
        <v>564</v>
      </c>
      <c r="E68" s="206" t="s">
        <v>58</v>
      </c>
      <c r="F68" s="276"/>
      <c r="G68" s="236">
        <f t="shared" si="9"/>
        <v>0.66015625</v>
      </c>
      <c r="H68" s="236">
        <f t="shared" si="10"/>
        <v>0.6722222222222223</v>
      </c>
      <c r="I68" s="236">
        <f t="shared" si="11"/>
        <v>0.6860119047619048</v>
      </c>
      <c r="J68" s="236">
        <f t="shared" si="12"/>
        <v>0.7019230769230769</v>
      </c>
      <c r="K68" s="236">
        <f t="shared" si="13"/>
        <v>0.7204861111111112</v>
      </c>
      <c r="L68" s="35">
        <f t="shared" si="14"/>
        <v>69.5</v>
      </c>
      <c r="M68" s="93"/>
      <c r="N68" s="93"/>
      <c r="O68" s="93"/>
    </row>
    <row r="69" spans="1:15" ht="12" customHeight="1" hidden="1">
      <c r="A69" s="252"/>
      <c r="B69" s="252">
        <f t="shared" si="7"/>
        <v>5</v>
      </c>
      <c r="C69" s="252">
        <f t="shared" si="8"/>
        <v>186.5</v>
      </c>
      <c r="D69" s="237"/>
      <c r="E69" s="206"/>
      <c r="F69" s="276"/>
      <c r="G69" s="236">
        <f t="shared" si="9"/>
        <v>0.66015625</v>
      </c>
      <c r="H69" s="236">
        <f t="shared" si="10"/>
        <v>0.6722222222222223</v>
      </c>
      <c r="I69" s="236">
        <f t="shared" si="11"/>
        <v>0.6860119047619048</v>
      </c>
      <c r="J69" s="236">
        <f t="shared" si="12"/>
        <v>0.7019230769230769</v>
      </c>
      <c r="K69" s="236">
        <f t="shared" si="13"/>
        <v>0.7204861111111112</v>
      </c>
      <c r="L69" s="35">
        <f t="shared" si="14"/>
        <v>69.5</v>
      </c>
      <c r="M69" s="93"/>
      <c r="N69" s="93"/>
      <c r="O69" s="93"/>
    </row>
    <row r="70" spans="1:15" ht="12" customHeight="1" hidden="1">
      <c r="A70" s="252"/>
      <c r="B70" s="252">
        <f t="shared" si="7"/>
        <v>5</v>
      </c>
      <c r="C70" s="252">
        <f t="shared" si="8"/>
        <v>186.5</v>
      </c>
      <c r="D70" s="241"/>
      <c r="E70" s="206"/>
      <c r="F70" s="276"/>
      <c r="G70" s="236">
        <f t="shared" si="9"/>
        <v>0.66015625</v>
      </c>
      <c r="H70" s="236">
        <f t="shared" si="10"/>
        <v>0.6722222222222223</v>
      </c>
      <c r="I70" s="236">
        <f t="shared" si="11"/>
        <v>0.6860119047619048</v>
      </c>
      <c r="J70" s="236">
        <f t="shared" si="12"/>
        <v>0.7019230769230769</v>
      </c>
      <c r="K70" s="236">
        <f t="shared" si="13"/>
        <v>0.7204861111111112</v>
      </c>
      <c r="L70" s="35">
        <f t="shared" si="14"/>
        <v>69.5</v>
      </c>
      <c r="M70" s="93"/>
      <c r="N70" s="93"/>
      <c r="O70" s="93"/>
    </row>
    <row r="71" spans="1:15" ht="12" customHeight="1" hidden="1">
      <c r="A71" s="252"/>
      <c r="B71" s="252">
        <f t="shared" si="7"/>
        <v>5</v>
      </c>
      <c r="C71" s="252">
        <f t="shared" si="8"/>
        <v>186.5</v>
      </c>
      <c r="D71" s="235"/>
      <c r="E71" s="206"/>
      <c r="F71" s="276"/>
      <c r="G71" s="236">
        <f t="shared" si="9"/>
        <v>0.66015625</v>
      </c>
      <c r="H71" s="236">
        <f t="shared" si="10"/>
        <v>0.6722222222222223</v>
      </c>
      <c r="I71" s="236">
        <f t="shared" si="11"/>
        <v>0.6860119047619048</v>
      </c>
      <c r="J71" s="236">
        <f t="shared" si="12"/>
        <v>0.7019230769230769</v>
      </c>
      <c r="K71" s="236">
        <f t="shared" si="13"/>
        <v>0.7204861111111112</v>
      </c>
      <c r="L71" s="35">
        <f t="shared" si="14"/>
        <v>69.5</v>
      </c>
      <c r="M71" s="93"/>
      <c r="N71" s="93"/>
      <c r="O71" s="93"/>
    </row>
    <row r="72" spans="1:15" ht="12" customHeight="1" hidden="1">
      <c r="A72" s="252"/>
      <c r="B72" s="252">
        <f t="shared" si="7"/>
        <v>5</v>
      </c>
      <c r="C72" s="252">
        <f t="shared" si="8"/>
        <v>186.5</v>
      </c>
      <c r="D72" s="241"/>
      <c r="E72" s="206"/>
      <c r="F72" s="276"/>
      <c r="G72" s="236">
        <f t="shared" si="9"/>
        <v>0.66015625</v>
      </c>
      <c r="H72" s="236">
        <f t="shared" si="10"/>
        <v>0.6722222222222223</v>
      </c>
      <c r="I72" s="236">
        <f t="shared" si="11"/>
        <v>0.6860119047619048</v>
      </c>
      <c r="J72" s="236">
        <f t="shared" si="12"/>
        <v>0.7019230769230769</v>
      </c>
      <c r="K72" s="236">
        <f t="shared" si="13"/>
        <v>0.7204861111111112</v>
      </c>
      <c r="L72" s="35">
        <f t="shared" si="14"/>
        <v>69.5</v>
      </c>
      <c r="M72" s="93"/>
      <c r="N72" s="93"/>
      <c r="O72" s="93"/>
    </row>
    <row r="73" spans="1:15" ht="12" customHeight="1" hidden="1">
      <c r="A73" s="252"/>
      <c r="B73" s="252">
        <f t="shared" si="7"/>
        <v>5</v>
      </c>
      <c r="C73" s="252">
        <f t="shared" si="8"/>
        <v>186.5</v>
      </c>
      <c r="D73" s="235"/>
      <c r="E73" s="206"/>
      <c r="F73" s="276"/>
      <c r="G73" s="236">
        <f t="shared" si="9"/>
        <v>0.66015625</v>
      </c>
      <c r="H73" s="236">
        <f t="shared" si="10"/>
        <v>0.6722222222222223</v>
      </c>
      <c r="I73" s="236">
        <f t="shared" si="11"/>
        <v>0.6860119047619048</v>
      </c>
      <c r="J73" s="236">
        <f t="shared" si="12"/>
        <v>0.7019230769230769</v>
      </c>
      <c r="K73" s="236">
        <f t="shared" si="13"/>
        <v>0.7204861111111112</v>
      </c>
      <c r="L73" s="35">
        <f t="shared" si="14"/>
        <v>69.5</v>
      </c>
      <c r="M73" s="93"/>
      <c r="N73" s="93"/>
      <c r="O73" s="93"/>
    </row>
    <row r="74" spans="1:15" ht="12" customHeight="1" hidden="1">
      <c r="A74" s="252"/>
      <c r="B74" s="252">
        <f>B73-A74</f>
        <v>5</v>
      </c>
      <c r="C74" s="252">
        <f>C73+A74</f>
        <v>186.5</v>
      </c>
      <c r="D74" s="235"/>
      <c r="E74" s="210"/>
      <c r="F74" s="276"/>
      <c r="G74" s="236">
        <f t="shared" si="9"/>
        <v>0.66015625</v>
      </c>
      <c r="H74" s="236">
        <f t="shared" si="10"/>
        <v>0.6722222222222223</v>
      </c>
      <c r="I74" s="236">
        <f t="shared" si="11"/>
        <v>0.6860119047619048</v>
      </c>
      <c r="J74" s="236">
        <f t="shared" si="12"/>
        <v>0.7019230769230769</v>
      </c>
      <c r="K74" s="236">
        <f t="shared" si="13"/>
        <v>0.7204861111111112</v>
      </c>
      <c r="L74" s="35">
        <f t="shared" si="14"/>
        <v>69.5</v>
      </c>
      <c r="M74" s="93"/>
      <c r="N74" s="93"/>
      <c r="O74" s="93"/>
    </row>
    <row r="75" spans="1:15" ht="12" customHeight="1" hidden="1">
      <c r="A75" s="252"/>
      <c r="B75" s="252">
        <f t="shared" si="7"/>
        <v>5</v>
      </c>
      <c r="C75" s="252">
        <f t="shared" si="8"/>
        <v>186.5</v>
      </c>
      <c r="D75" s="235"/>
      <c r="E75" s="210"/>
      <c r="F75" s="276"/>
      <c r="G75" s="236">
        <f t="shared" si="9"/>
        <v>0.66015625</v>
      </c>
      <c r="H75" s="236">
        <f t="shared" si="10"/>
        <v>0.6722222222222223</v>
      </c>
      <c r="I75" s="236">
        <f t="shared" si="11"/>
        <v>0.6860119047619048</v>
      </c>
      <c r="J75" s="236">
        <f t="shared" si="12"/>
        <v>0.7019230769230769</v>
      </c>
      <c r="K75" s="236">
        <f t="shared" si="13"/>
        <v>0.7204861111111112</v>
      </c>
      <c r="L75" s="35">
        <f t="shared" si="14"/>
        <v>69.5</v>
      </c>
      <c r="M75" s="93"/>
      <c r="N75" s="93"/>
      <c r="O75" s="93"/>
    </row>
    <row r="76" spans="1:15" ht="12" customHeight="1" hidden="1">
      <c r="A76" s="252"/>
      <c r="B76" s="252">
        <f t="shared" si="7"/>
        <v>5</v>
      </c>
      <c r="C76" s="252">
        <f t="shared" si="8"/>
        <v>186.5</v>
      </c>
      <c r="D76" s="235"/>
      <c r="E76" s="210"/>
      <c r="F76" s="276"/>
      <c r="G76" s="236">
        <f t="shared" si="9"/>
        <v>0.66015625</v>
      </c>
      <c r="H76" s="236">
        <f t="shared" si="10"/>
        <v>0.6722222222222223</v>
      </c>
      <c r="I76" s="236">
        <f t="shared" si="11"/>
        <v>0.6860119047619048</v>
      </c>
      <c r="J76" s="236">
        <f t="shared" si="12"/>
        <v>0.7019230769230769</v>
      </c>
      <c r="K76" s="236">
        <f t="shared" si="13"/>
        <v>0.7204861111111112</v>
      </c>
      <c r="L76" s="35">
        <f t="shared" si="14"/>
        <v>69.5</v>
      </c>
      <c r="M76" s="93"/>
      <c r="N76" s="93"/>
      <c r="O76" s="93"/>
    </row>
    <row r="77" spans="1:15" ht="12" customHeight="1" hidden="1">
      <c r="A77" s="252"/>
      <c r="B77" s="252">
        <f t="shared" si="7"/>
        <v>5</v>
      </c>
      <c r="C77" s="252">
        <f t="shared" si="8"/>
        <v>186.5</v>
      </c>
      <c r="D77" s="235"/>
      <c r="E77" s="210"/>
      <c r="F77" s="276"/>
      <c r="G77" s="236">
        <f t="shared" si="9"/>
        <v>0.66015625</v>
      </c>
      <c r="H77" s="236">
        <f t="shared" si="10"/>
        <v>0.6722222222222223</v>
      </c>
      <c r="I77" s="236">
        <f t="shared" si="11"/>
        <v>0.6860119047619048</v>
      </c>
      <c r="J77" s="236">
        <f t="shared" si="12"/>
        <v>0.7019230769230769</v>
      </c>
      <c r="K77" s="236">
        <f t="shared" si="13"/>
        <v>0.7204861111111112</v>
      </c>
      <c r="L77" s="35">
        <f t="shared" si="14"/>
        <v>69.5</v>
      </c>
      <c r="M77" s="4"/>
      <c r="N77" s="4"/>
      <c r="O77" s="4"/>
    </row>
    <row r="78" spans="1:15" ht="12" customHeight="1" hidden="1">
      <c r="A78" s="252"/>
      <c r="B78" s="252">
        <f t="shared" si="7"/>
        <v>5</v>
      </c>
      <c r="C78" s="252">
        <f t="shared" si="8"/>
        <v>186.5</v>
      </c>
      <c r="D78" s="235"/>
      <c r="E78" s="210"/>
      <c r="F78" s="276"/>
      <c r="G78" s="236">
        <f t="shared" si="9"/>
        <v>0.66015625</v>
      </c>
      <c r="H78" s="236">
        <f t="shared" si="10"/>
        <v>0.6722222222222223</v>
      </c>
      <c r="I78" s="236">
        <f t="shared" si="11"/>
        <v>0.6860119047619048</v>
      </c>
      <c r="J78" s="236">
        <f t="shared" si="12"/>
        <v>0.7019230769230769</v>
      </c>
      <c r="K78" s="236">
        <f t="shared" si="13"/>
        <v>0.7204861111111112</v>
      </c>
      <c r="L78" s="35">
        <f t="shared" si="14"/>
        <v>69.5</v>
      </c>
      <c r="M78" s="4"/>
      <c r="N78" s="4"/>
      <c r="O78" s="4"/>
    </row>
    <row r="79" spans="1:15" ht="12" customHeight="1" hidden="1">
      <c r="A79" s="252"/>
      <c r="B79" s="252">
        <f t="shared" si="7"/>
        <v>5</v>
      </c>
      <c r="C79" s="252">
        <f t="shared" si="8"/>
        <v>186.5</v>
      </c>
      <c r="D79" s="235"/>
      <c r="E79" s="210"/>
      <c r="F79" s="276"/>
      <c r="G79" s="236">
        <f t="shared" si="9"/>
        <v>0.66015625</v>
      </c>
      <c r="H79" s="236">
        <f t="shared" si="10"/>
        <v>0.6722222222222223</v>
      </c>
      <c r="I79" s="236">
        <f t="shared" si="11"/>
        <v>0.6860119047619048</v>
      </c>
      <c r="J79" s="236">
        <f t="shared" si="12"/>
        <v>0.7019230769230769</v>
      </c>
      <c r="K79" s="236">
        <f t="shared" si="13"/>
        <v>0.7204861111111112</v>
      </c>
      <c r="L79" s="35">
        <f t="shared" si="14"/>
        <v>69.5</v>
      </c>
      <c r="M79" s="4"/>
      <c r="N79" s="4"/>
      <c r="O79" s="4"/>
    </row>
    <row r="80" spans="1:15" ht="12" customHeight="1">
      <c r="A80" s="252">
        <v>5</v>
      </c>
      <c r="B80" s="252">
        <f t="shared" si="7"/>
        <v>0</v>
      </c>
      <c r="C80" s="252">
        <f t="shared" si="8"/>
        <v>191.5</v>
      </c>
      <c r="D80" s="232" t="s">
        <v>363</v>
      </c>
      <c r="E80" s="248"/>
      <c r="F80" s="248">
        <v>157</v>
      </c>
      <c r="G80" s="236">
        <f t="shared" si="9"/>
        <v>0.6731770833333334</v>
      </c>
      <c r="H80" s="236">
        <f t="shared" si="10"/>
        <v>0.6861111111111111</v>
      </c>
      <c r="I80" s="236">
        <f t="shared" si="11"/>
        <v>0.7008928571428572</v>
      </c>
      <c r="J80" s="236">
        <f t="shared" si="12"/>
        <v>0.717948717948718</v>
      </c>
      <c r="K80" s="236">
        <f t="shared" si="13"/>
        <v>0.7378472222222222</v>
      </c>
      <c r="L80" s="35">
        <f t="shared" si="14"/>
        <v>74.5</v>
      </c>
      <c r="M80" s="4"/>
      <c r="N80" s="4"/>
      <c r="O80" s="4"/>
    </row>
    <row r="81" spans="2:13" ht="12.75" customHeight="1">
      <c r="B81" s="10"/>
      <c r="C81" s="17"/>
      <c r="D81" s="38"/>
      <c r="E81" s="57"/>
      <c r="F81" s="57"/>
      <c r="G81" s="57"/>
      <c r="H81" s="185"/>
      <c r="I81" s="185"/>
      <c r="J81" s="185"/>
      <c r="K81" s="45"/>
      <c r="L81" s="35"/>
      <c r="M81" s="3" t="s">
        <v>46</v>
      </c>
    </row>
    <row r="82" spans="2:12" ht="12.75" customHeight="1">
      <c r="B82" s="17"/>
      <c r="C82" s="17"/>
      <c r="D82" s="38"/>
      <c r="E82" s="57"/>
      <c r="F82" s="57"/>
      <c r="G82" s="57"/>
      <c r="H82" s="185"/>
      <c r="I82" s="185"/>
      <c r="J82" s="185"/>
      <c r="K82" s="45"/>
      <c r="L82" s="37"/>
    </row>
    <row r="83" spans="2:3" ht="12.75" customHeight="1">
      <c r="B83" s="17"/>
      <c r="C83" s="17"/>
    </row>
    <row r="84" spans="2:10" ht="12.75" customHeight="1">
      <c r="B84" s="17"/>
      <c r="C84" s="17"/>
      <c r="D84" s="36"/>
      <c r="E84" s="10"/>
      <c r="F84" s="10"/>
      <c r="G84" s="10"/>
      <c r="H84" s="39"/>
      <c r="I84" s="39"/>
      <c r="J84" s="39"/>
    </row>
    <row r="85" spans="2:10" ht="12.75" customHeight="1">
      <c r="B85" s="17"/>
      <c r="C85" s="17"/>
      <c r="D85" s="38"/>
      <c r="E85" s="10"/>
      <c r="F85" s="10"/>
      <c r="G85" s="10"/>
      <c r="H85" s="39"/>
      <c r="I85" s="39"/>
      <c r="J85" s="39"/>
    </row>
    <row r="86" spans="2:10" ht="12.75" customHeight="1">
      <c r="B86" s="17"/>
      <c r="C86" s="17"/>
      <c r="D86" s="38"/>
      <c r="E86" s="10"/>
      <c r="F86" s="10"/>
      <c r="G86" s="10"/>
      <c r="H86" s="39"/>
      <c r="I86" s="39"/>
      <c r="J86" s="39"/>
    </row>
    <row r="87" spans="2:10" ht="12.75" customHeight="1">
      <c r="B87" s="17"/>
      <c r="C87" s="17"/>
      <c r="D87" s="38"/>
      <c r="E87" s="10"/>
      <c r="F87" s="10"/>
      <c r="G87" s="10"/>
      <c r="H87" s="39"/>
      <c r="I87" s="39"/>
      <c r="J87" s="39"/>
    </row>
    <row r="88" spans="2:10" ht="12.75" customHeight="1">
      <c r="B88" s="17"/>
      <c r="C88" s="17"/>
      <c r="D88" s="56"/>
      <c r="E88" s="55"/>
      <c r="F88" s="55"/>
      <c r="G88" s="55"/>
      <c r="H88" s="39"/>
      <c r="I88" s="39"/>
      <c r="J88" s="39"/>
    </row>
    <row r="89" spans="2:10" ht="12.75" customHeight="1">
      <c r="B89" s="10"/>
      <c r="C89" s="17"/>
      <c r="D89" s="38"/>
      <c r="E89" s="10"/>
      <c r="F89" s="10"/>
      <c r="G89" s="10"/>
      <c r="H89" s="39"/>
      <c r="I89" s="39"/>
      <c r="J89" s="39"/>
    </row>
    <row r="90" spans="2:10" ht="12.75" customHeight="1">
      <c r="B90" s="17"/>
      <c r="C90" s="17"/>
      <c r="D90" s="38"/>
      <c r="E90" s="10"/>
      <c r="F90" s="10"/>
      <c r="G90" s="10"/>
      <c r="H90" s="10"/>
      <c r="I90" s="10"/>
      <c r="J90" s="10"/>
    </row>
    <row r="91" spans="2:11" ht="12.75" customHeight="1">
      <c r="B91" s="17"/>
      <c r="C91" s="17"/>
      <c r="D91" s="38"/>
      <c r="E91" s="10"/>
      <c r="F91" s="10"/>
      <c r="G91" s="10"/>
      <c r="H91" s="39"/>
      <c r="I91" s="39"/>
      <c r="J91" s="39"/>
      <c r="K91" s="45"/>
    </row>
    <row r="92" spans="2:11" ht="12.75" customHeight="1">
      <c r="B92" s="10"/>
      <c r="C92" s="10"/>
      <c r="D92" s="56"/>
      <c r="E92" s="55"/>
      <c r="F92" s="55"/>
      <c r="G92" s="55"/>
      <c r="H92" s="39"/>
      <c r="I92" s="39"/>
      <c r="J92" s="39"/>
      <c r="K92" s="45"/>
    </row>
    <row r="93" spans="4:11" ht="12.75" customHeight="1">
      <c r="D93" s="38"/>
      <c r="E93" s="10"/>
      <c r="F93" s="10"/>
      <c r="G93" s="10"/>
      <c r="H93" s="39"/>
      <c r="I93" s="39"/>
      <c r="J93" s="39"/>
      <c r="K93" s="45"/>
    </row>
  </sheetData>
  <sheetProtection/>
  <mergeCells count="7">
    <mergeCell ref="G6:K6"/>
    <mergeCell ref="A1:K1"/>
    <mergeCell ref="L1:M1"/>
    <mergeCell ref="A2:K2"/>
    <mergeCell ref="A3:K3"/>
    <mergeCell ref="A4:K4"/>
    <mergeCell ref="D5:G5"/>
  </mergeCells>
  <printOptions horizontalCentered="1"/>
  <pageMargins left="0.3937007874015748" right="0.3937007874015748" top="0.3937007874015748" bottom="0.3937007874015748" header="0.5118110236220472" footer="0.3937007874015748"/>
  <pageSetup horizontalDpi="300" verticalDpi="300" orientation="portrait" paperSize="9" scale="88" r:id="rId2"/>
  <headerFooter alignWithMargins="0">
    <oddFooter>&amp;L&amp;12&amp;F   &amp;D  &amp;T&amp;R&amp;8Les communes en lettres majuscules sont des
 chefs-lieux de cantons, sous-préfectures ou préfectures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81"/>
  <sheetViews>
    <sheetView zoomScalePageLayoutView="0" workbookViewId="0" topLeftCell="A7">
      <selection activeCell="D74" sqref="D74"/>
    </sheetView>
  </sheetViews>
  <sheetFormatPr defaultColWidth="8.57421875" defaultRowHeight="12.75" customHeight="1"/>
  <cols>
    <col min="1" max="1" width="6.7109375" style="1" customWidth="1"/>
    <col min="2" max="3" width="8.7109375" style="2" customWidth="1"/>
    <col min="4" max="4" width="31.7109375" style="3" customWidth="1"/>
    <col min="5" max="10" width="7.7109375" style="2" customWidth="1"/>
    <col min="11" max="11" width="7.7109375" style="44" customWidth="1"/>
    <col min="12" max="14" width="8.57421875" style="3" customWidth="1"/>
    <col min="15" max="19" width="9.421875" style="3" customWidth="1"/>
    <col min="20" max="16384" width="8.57421875" style="3" customWidth="1"/>
  </cols>
  <sheetData>
    <row r="1" spans="1:19" ht="12.75" customHeight="1">
      <c r="A1" s="407" t="s">
        <v>0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394" t="s">
        <v>1</v>
      </c>
      <c r="M1" s="394"/>
      <c r="N1" s="7">
        <v>0.041666666666666664</v>
      </c>
      <c r="O1" s="8">
        <v>16</v>
      </c>
      <c r="P1" s="8">
        <v>15</v>
      </c>
      <c r="Q1" s="8">
        <v>14</v>
      </c>
      <c r="R1" s="8">
        <v>13</v>
      </c>
      <c r="S1" s="9">
        <v>12</v>
      </c>
    </row>
    <row r="2" spans="1:19" ht="12.75" customHeight="1">
      <c r="A2" s="394" t="s">
        <v>720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8"/>
      <c r="M2" s="10"/>
      <c r="N2" s="38"/>
      <c r="O2" s="38"/>
      <c r="P2" s="5"/>
      <c r="Q2" s="5"/>
      <c r="R2" s="5"/>
      <c r="S2" s="12"/>
    </row>
    <row r="3" spans="1:19" ht="12.75" customHeight="1">
      <c r="A3" s="395">
        <v>40753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174" t="s">
        <v>2</v>
      </c>
      <c r="M3" s="10">
        <v>1</v>
      </c>
      <c r="N3" s="38" t="s">
        <v>3</v>
      </c>
      <c r="O3" s="14">
        <f>($N$1/O1)</f>
        <v>0.0026041666666666665</v>
      </c>
      <c r="P3" s="14">
        <f>($N$1/P1)</f>
        <v>0.0027777777777777775</v>
      </c>
      <c r="Q3" s="14">
        <f>($N$1/Q1)</f>
        <v>0.002976190476190476</v>
      </c>
      <c r="R3" s="14">
        <f>($N$1/R1)</f>
        <v>0.003205128205128205</v>
      </c>
      <c r="S3" s="15">
        <f>($N$1/S1)</f>
        <v>0.003472222222222222</v>
      </c>
    </row>
    <row r="4" spans="1:13" ht="12.75" customHeight="1">
      <c r="A4" s="393" t="s">
        <v>734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8"/>
      <c r="M4" s="38"/>
    </row>
    <row r="5" spans="1:14" ht="12.75" customHeight="1" thickBot="1">
      <c r="A5" s="17"/>
      <c r="B5" s="10"/>
      <c r="C5" s="175"/>
      <c r="D5" s="396" t="s">
        <v>943</v>
      </c>
      <c r="E5" s="396"/>
      <c r="F5" s="396"/>
      <c r="G5" s="396"/>
      <c r="H5" s="17">
        <v>195</v>
      </c>
      <c r="I5" s="10" t="s">
        <v>4</v>
      </c>
      <c r="J5" s="10"/>
      <c r="K5" s="45"/>
      <c r="L5" s="18">
        <v>0.10416666666666667</v>
      </c>
      <c r="M5" s="18">
        <v>0.10416666666666667</v>
      </c>
      <c r="N5" s="3" t="s">
        <v>5</v>
      </c>
    </row>
    <row r="6" spans="1:14" ht="12.75" customHeight="1" thickBot="1">
      <c r="A6" s="19"/>
      <c r="B6" s="20" t="s">
        <v>4</v>
      </c>
      <c r="C6" s="46"/>
      <c r="D6" s="21" t="s">
        <v>6</v>
      </c>
      <c r="E6" s="22" t="s">
        <v>7</v>
      </c>
      <c r="F6" s="22" t="s">
        <v>8</v>
      </c>
      <c r="G6" s="23"/>
      <c r="H6" s="408" t="s">
        <v>9</v>
      </c>
      <c r="I6" s="408"/>
      <c r="J6" s="408"/>
      <c r="K6" s="408"/>
      <c r="L6" s="18">
        <v>0.4791666666666667</v>
      </c>
      <c r="M6" s="18">
        <v>0.4791666666666667</v>
      </c>
      <c r="N6" s="16" t="s">
        <v>10</v>
      </c>
    </row>
    <row r="7" spans="1:13" ht="12.75" customHeight="1" thickBot="1">
      <c r="A7" s="186"/>
      <c r="B7" s="187" t="s">
        <v>11</v>
      </c>
      <c r="C7" s="188" t="s">
        <v>12</v>
      </c>
      <c r="D7" s="58"/>
      <c r="E7" s="215" t="s">
        <v>13</v>
      </c>
      <c r="F7" s="59"/>
      <c r="G7" s="59" t="s">
        <v>14</v>
      </c>
      <c r="H7" s="59" t="s">
        <v>15</v>
      </c>
      <c r="I7" s="59" t="s">
        <v>16</v>
      </c>
      <c r="J7" s="59" t="s">
        <v>17</v>
      </c>
      <c r="K7" s="59" t="s">
        <v>18</v>
      </c>
      <c r="L7" s="10"/>
      <c r="M7" s="4"/>
    </row>
    <row r="8" spans="1:15" ht="12" customHeight="1">
      <c r="A8" s="268"/>
      <c r="B8" s="247"/>
      <c r="C8" s="247"/>
      <c r="D8" s="228" t="s">
        <v>347</v>
      </c>
      <c r="E8" s="229"/>
      <c r="F8" s="229"/>
      <c r="G8" s="249"/>
      <c r="H8" s="250"/>
      <c r="I8" s="251"/>
      <c r="J8" s="251"/>
      <c r="K8" s="250"/>
      <c r="L8" s="92"/>
      <c r="M8" s="93"/>
      <c r="N8" s="81"/>
      <c r="O8" s="81"/>
    </row>
    <row r="9" spans="1:15" ht="12" customHeight="1">
      <c r="A9" s="230">
        <v>0</v>
      </c>
      <c r="B9" s="252">
        <f>$H$5</f>
        <v>195</v>
      </c>
      <c r="C9" s="252">
        <f>A9</f>
        <v>0</v>
      </c>
      <c r="D9" s="232" t="s">
        <v>365</v>
      </c>
      <c r="E9" s="233" t="s">
        <v>366</v>
      </c>
      <c r="F9" s="248">
        <v>157</v>
      </c>
      <c r="G9" s="253">
        <f>$L$5</f>
        <v>0.10416666666666667</v>
      </c>
      <c r="H9" s="253">
        <f>$L$5</f>
        <v>0.10416666666666667</v>
      </c>
      <c r="I9" s="253">
        <f>$L$5</f>
        <v>0.10416666666666667</v>
      </c>
      <c r="J9" s="253">
        <f>$M$5</f>
        <v>0.10416666666666667</v>
      </c>
      <c r="K9" s="253">
        <f>$M$5</f>
        <v>0.10416666666666667</v>
      </c>
      <c r="L9" s="94"/>
      <c r="M9" s="93"/>
      <c r="N9" s="93"/>
      <c r="O9" s="93"/>
    </row>
    <row r="10" spans="1:15" ht="12" customHeight="1">
      <c r="A10" s="230">
        <v>3</v>
      </c>
      <c r="B10" s="131">
        <f aca="true" t="shared" si="0" ref="B10:B18">B9-A10</f>
        <v>192</v>
      </c>
      <c r="C10" s="131">
        <f aca="true" t="shared" si="1" ref="C10:C18">C9+A10</f>
        <v>3</v>
      </c>
      <c r="D10" s="235" t="s">
        <v>568</v>
      </c>
      <c r="E10" s="233" t="s">
        <v>366</v>
      </c>
      <c r="F10" s="248">
        <v>141</v>
      </c>
      <c r="G10" s="254">
        <f>SUM($G$9+$O$3*C10)</f>
        <v>0.11197916666666667</v>
      </c>
      <c r="H10" s="254">
        <f>SUM($H$9+$P$3*C10)</f>
        <v>0.1125</v>
      </c>
      <c r="I10" s="254">
        <f>SUM($I$9+$Q$3*C10)</f>
        <v>0.1130952380952381</v>
      </c>
      <c r="J10" s="254">
        <f>SUM($J$9+$R$3*C10)</f>
        <v>0.1137820512820513</v>
      </c>
      <c r="K10" s="254">
        <f>SUM($K$9+$S$3*C10)</f>
        <v>0.11458333333333334</v>
      </c>
      <c r="L10" s="94"/>
      <c r="M10" s="93"/>
      <c r="N10" s="93"/>
      <c r="O10" s="93"/>
    </row>
    <row r="11" spans="1:15" ht="12" customHeight="1">
      <c r="A11" s="230">
        <v>3</v>
      </c>
      <c r="B11" s="131">
        <f t="shared" si="0"/>
        <v>189</v>
      </c>
      <c r="C11" s="131">
        <f t="shared" si="1"/>
        <v>6</v>
      </c>
      <c r="D11" s="235" t="s">
        <v>569</v>
      </c>
      <c r="E11" s="233" t="s">
        <v>366</v>
      </c>
      <c r="F11" s="248">
        <v>144</v>
      </c>
      <c r="G11" s="254">
        <f aca="true" t="shared" si="2" ref="G11:G49">SUM($G$9+$O$3*C11)</f>
        <v>0.11979166666666667</v>
      </c>
      <c r="H11" s="254">
        <f aca="true" t="shared" si="3" ref="H11:H49">SUM($H$9+$P$3*C11)</f>
        <v>0.12083333333333333</v>
      </c>
      <c r="I11" s="254">
        <f aca="true" t="shared" si="4" ref="I11:I49">SUM($I$9+$Q$3*C11)</f>
        <v>0.12202380952380953</v>
      </c>
      <c r="J11" s="254">
        <f aca="true" t="shared" si="5" ref="J11:J49">SUM($J$9+$R$3*C11)</f>
        <v>0.1233974358974359</v>
      </c>
      <c r="K11" s="254">
        <f aca="true" t="shared" si="6" ref="K11:K49">SUM($K$9+$S$3*C11)</f>
        <v>0.125</v>
      </c>
      <c r="L11" s="94"/>
      <c r="M11" s="93"/>
      <c r="N11" s="93"/>
      <c r="O11" s="93"/>
    </row>
    <row r="12" spans="1:15" ht="12" customHeight="1">
      <c r="A12" s="230">
        <v>4</v>
      </c>
      <c r="B12" s="131">
        <f t="shared" si="0"/>
        <v>185</v>
      </c>
      <c r="C12" s="131">
        <f t="shared" si="1"/>
        <v>10</v>
      </c>
      <c r="D12" s="235" t="s">
        <v>970</v>
      </c>
      <c r="E12" s="233" t="s">
        <v>366</v>
      </c>
      <c r="F12" s="248">
        <v>140</v>
      </c>
      <c r="G12" s="254">
        <f t="shared" si="2"/>
        <v>0.13020833333333334</v>
      </c>
      <c r="H12" s="254">
        <f t="shared" si="3"/>
        <v>0.13194444444444445</v>
      </c>
      <c r="I12" s="254">
        <f t="shared" si="4"/>
        <v>0.13392857142857142</v>
      </c>
      <c r="J12" s="254">
        <f t="shared" si="5"/>
        <v>0.13621794871794873</v>
      </c>
      <c r="K12" s="254">
        <f t="shared" si="6"/>
        <v>0.1388888888888889</v>
      </c>
      <c r="L12" s="94"/>
      <c r="M12" s="93"/>
      <c r="N12" s="93"/>
      <c r="O12" s="93"/>
    </row>
    <row r="13" spans="1:15" ht="12" customHeight="1">
      <c r="A13" s="230">
        <v>2</v>
      </c>
      <c r="B13" s="131">
        <f t="shared" si="0"/>
        <v>183</v>
      </c>
      <c r="C13" s="131">
        <f t="shared" si="1"/>
        <v>12</v>
      </c>
      <c r="D13" s="235" t="s">
        <v>969</v>
      </c>
      <c r="E13" s="233" t="s">
        <v>366</v>
      </c>
      <c r="F13" s="248">
        <v>134</v>
      </c>
      <c r="G13" s="254">
        <f>SUM($G$9+$O$3*C13)</f>
        <v>0.13541666666666669</v>
      </c>
      <c r="H13" s="254">
        <f>SUM($H$9+$P$3*C13)</f>
        <v>0.1375</v>
      </c>
      <c r="I13" s="254">
        <f>SUM($I$9+$Q$3*C13)</f>
        <v>0.13988095238095238</v>
      </c>
      <c r="J13" s="254">
        <f>SUM($J$9+$R$3*C13)</f>
        <v>0.14262820512820512</v>
      </c>
      <c r="K13" s="254">
        <f>SUM($K$9+$S$3*C13)</f>
        <v>0.14583333333333334</v>
      </c>
      <c r="L13" s="94"/>
      <c r="M13" s="93"/>
      <c r="N13" s="93"/>
      <c r="O13" s="93"/>
    </row>
    <row r="14" spans="1:15" ht="12" customHeight="1">
      <c r="A14" s="230">
        <v>3</v>
      </c>
      <c r="B14" s="131">
        <f t="shared" si="0"/>
        <v>180</v>
      </c>
      <c r="C14" s="131">
        <f t="shared" si="1"/>
        <v>15</v>
      </c>
      <c r="D14" s="235" t="s">
        <v>971</v>
      </c>
      <c r="E14" s="233" t="s">
        <v>419</v>
      </c>
      <c r="F14" s="248"/>
      <c r="G14" s="254">
        <f>SUM($G$9+$O$3*C14)</f>
        <v>0.14322916666666669</v>
      </c>
      <c r="H14" s="254">
        <f>SUM($H$9+$P$3*C14)</f>
        <v>0.14583333333333334</v>
      </c>
      <c r="I14" s="254">
        <f>SUM($I$9+$Q$3*C14)</f>
        <v>0.1488095238095238</v>
      </c>
      <c r="J14" s="254">
        <f>SUM($J$9+$R$3*C14)</f>
        <v>0.15224358974358976</v>
      </c>
      <c r="K14" s="254">
        <f>SUM($K$9+$S$3*C14)</f>
        <v>0.15625</v>
      </c>
      <c r="L14" s="94"/>
      <c r="M14" s="93"/>
      <c r="N14" s="93"/>
      <c r="O14" s="93"/>
    </row>
    <row r="15" spans="1:15" ht="12" customHeight="1">
      <c r="A15" s="230">
        <v>5</v>
      </c>
      <c r="B15" s="131">
        <f t="shared" si="0"/>
        <v>175</v>
      </c>
      <c r="C15" s="131">
        <f t="shared" si="1"/>
        <v>20</v>
      </c>
      <c r="D15" s="228" t="s">
        <v>367</v>
      </c>
      <c r="E15" s="233" t="s">
        <v>419</v>
      </c>
      <c r="F15" s="248">
        <v>115</v>
      </c>
      <c r="G15" s="254">
        <f t="shared" si="2"/>
        <v>0.15625</v>
      </c>
      <c r="H15" s="254">
        <f t="shared" si="3"/>
        <v>0.1597222222222222</v>
      </c>
      <c r="I15" s="254">
        <f t="shared" si="4"/>
        <v>0.1636904761904762</v>
      </c>
      <c r="J15" s="254">
        <f t="shared" si="5"/>
        <v>0.16826923076923078</v>
      </c>
      <c r="K15" s="254">
        <f t="shared" si="6"/>
        <v>0.1736111111111111</v>
      </c>
      <c r="L15" s="94"/>
      <c r="M15" s="93"/>
      <c r="N15" s="93"/>
      <c r="O15" s="93"/>
    </row>
    <row r="16" spans="1:15" ht="12" customHeight="1">
      <c r="A16" s="230">
        <v>1</v>
      </c>
      <c r="B16" s="131">
        <f t="shared" si="0"/>
        <v>174</v>
      </c>
      <c r="C16" s="131">
        <f t="shared" si="1"/>
        <v>21</v>
      </c>
      <c r="D16" s="237" t="s">
        <v>972</v>
      </c>
      <c r="E16" s="233" t="s">
        <v>419</v>
      </c>
      <c r="F16" s="248">
        <v>121</v>
      </c>
      <c r="G16" s="254">
        <f>SUM($G$9+$O$3*C16)</f>
        <v>0.15885416666666669</v>
      </c>
      <c r="H16" s="254">
        <f>SUM($H$9+$P$3*C16)</f>
        <v>0.1625</v>
      </c>
      <c r="I16" s="254">
        <f>SUM($I$9+$Q$3*C16)</f>
        <v>0.16666666666666669</v>
      </c>
      <c r="J16" s="254">
        <f>SUM($J$9+$R$3*C16)</f>
        <v>0.17147435897435898</v>
      </c>
      <c r="K16" s="254">
        <f>SUM($K$9+$S$3*C16)</f>
        <v>0.17708333333333331</v>
      </c>
      <c r="L16" s="94"/>
      <c r="M16" s="93"/>
      <c r="N16" s="93"/>
      <c r="O16" s="93"/>
    </row>
    <row r="17" spans="1:15" ht="12" customHeight="1">
      <c r="A17" s="230">
        <v>1.5</v>
      </c>
      <c r="B17" s="131">
        <f t="shared" si="0"/>
        <v>172.5</v>
      </c>
      <c r="C17" s="131">
        <f t="shared" si="1"/>
        <v>22.5</v>
      </c>
      <c r="D17" s="237" t="s">
        <v>973</v>
      </c>
      <c r="E17" s="233" t="s">
        <v>77</v>
      </c>
      <c r="F17" s="248"/>
      <c r="G17" s="254">
        <f>SUM($G$9+$O$3*C17)</f>
        <v>0.16276041666666669</v>
      </c>
      <c r="H17" s="254">
        <f>SUM($H$9+$P$3*C17)</f>
        <v>0.16666666666666666</v>
      </c>
      <c r="I17" s="254">
        <f>SUM($I$9+$Q$3*C17)</f>
        <v>0.17113095238095238</v>
      </c>
      <c r="J17" s="254">
        <f>SUM($J$9+$R$3*C17)</f>
        <v>0.17628205128205127</v>
      </c>
      <c r="K17" s="254">
        <f>SUM($K$9+$S$3*C17)</f>
        <v>0.18229166666666669</v>
      </c>
      <c r="L17" s="94"/>
      <c r="M17" s="93"/>
      <c r="N17" s="93"/>
      <c r="O17" s="93"/>
    </row>
    <row r="18" spans="1:15" s="184" customFormat="1" ht="12" customHeight="1">
      <c r="A18" s="230">
        <v>1</v>
      </c>
      <c r="B18" s="131">
        <f t="shared" si="0"/>
        <v>171.5</v>
      </c>
      <c r="C18" s="131">
        <f t="shared" si="1"/>
        <v>23.5</v>
      </c>
      <c r="D18" s="235" t="s">
        <v>675</v>
      </c>
      <c r="E18" s="233" t="s">
        <v>58</v>
      </c>
      <c r="F18" s="248">
        <v>154</v>
      </c>
      <c r="G18" s="254">
        <f>SUM($G$9+$O$3*C18)</f>
        <v>0.16536458333333334</v>
      </c>
      <c r="H18" s="254">
        <f>SUM($H$9+$P$3*C18)</f>
        <v>0.16944444444444445</v>
      </c>
      <c r="I18" s="254">
        <f>SUM($I$9+$Q$3*C18)</f>
        <v>0.17410714285714285</v>
      </c>
      <c r="J18" s="254">
        <f>SUM($J$9+$R$3*C18)</f>
        <v>0.1794871794871795</v>
      </c>
      <c r="K18" s="254">
        <f>SUM($K$9+$S$3*C18)</f>
        <v>0.1857638888888889</v>
      </c>
      <c r="L18" s="121"/>
      <c r="M18" s="120"/>
      <c r="N18" s="120"/>
      <c r="O18" s="120"/>
    </row>
    <row r="19" spans="1:15" s="184" customFormat="1" ht="12" customHeight="1">
      <c r="A19" s="230">
        <v>6</v>
      </c>
      <c r="B19" s="131">
        <f aca="true" t="shared" si="7" ref="B19:B49">B18-A19</f>
        <v>165.5</v>
      </c>
      <c r="C19" s="131">
        <f aca="true" t="shared" si="8" ref="C19:C49">C18+A19</f>
        <v>29.5</v>
      </c>
      <c r="D19" s="237" t="s">
        <v>368</v>
      </c>
      <c r="E19" s="248" t="s">
        <v>958</v>
      </c>
      <c r="F19" s="248">
        <v>114</v>
      </c>
      <c r="G19" s="254">
        <f t="shared" si="2"/>
        <v>0.18098958333333331</v>
      </c>
      <c r="H19" s="254">
        <f t="shared" si="3"/>
        <v>0.18611111111111112</v>
      </c>
      <c r="I19" s="254">
        <f t="shared" si="4"/>
        <v>0.1919642857142857</v>
      </c>
      <c r="J19" s="254">
        <f t="shared" si="5"/>
        <v>0.19871794871794873</v>
      </c>
      <c r="K19" s="254">
        <f t="shared" si="6"/>
        <v>0.2065972222222222</v>
      </c>
      <c r="L19" s="121"/>
      <c r="M19" s="120"/>
      <c r="N19" s="120"/>
      <c r="O19" s="120"/>
    </row>
    <row r="20" spans="1:15" s="184" customFormat="1" ht="12" customHeight="1">
      <c r="A20" s="230">
        <v>2</v>
      </c>
      <c r="B20" s="131">
        <f t="shared" si="7"/>
        <v>163.5</v>
      </c>
      <c r="C20" s="131">
        <f t="shared" si="8"/>
        <v>31.5</v>
      </c>
      <c r="D20" s="228" t="s">
        <v>347</v>
      </c>
      <c r="E20" s="233" t="s">
        <v>369</v>
      </c>
      <c r="F20" s="248"/>
      <c r="G20" s="254">
        <f t="shared" si="2"/>
        <v>0.18619791666666669</v>
      </c>
      <c r="H20" s="254">
        <f t="shared" si="3"/>
        <v>0.19166666666666665</v>
      </c>
      <c r="I20" s="254">
        <f t="shared" si="4"/>
        <v>0.19791666666666669</v>
      </c>
      <c r="J20" s="254">
        <f t="shared" si="5"/>
        <v>0.20512820512820512</v>
      </c>
      <c r="K20" s="254">
        <f t="shared" si="6"/>
        <v>0.21354166666666669</v>
      </c>
      <c r="L20" s="121"/>
      <c r="M20" s="120"/>
      <c r="N20" s="120"/>
      <c r="O20" s="120"/>
    </row>
    <row r="21" spans="1:15" s="184" customFormat="1" ht="12" customHeight="1">
      <c r="A21" s="230">
        <v>4.5</v>
      </c>
      <c r="B21" s="131">
        <f t="shared" si="7"/>
        <v>159</v>
      </c>
      <c r="C21" s="131">
        <f t="shared" si="8"/>
        <v>36</v>
      </c>
      <c r="D21" s="237" t="s">
        <v>570</v>
      </c>
      <c r="E21" s="233" t="s">
        <v>369</v>
      </c>
      <c r="F21" s="248"/>
      <c r="G21" s="254">
        <f t="shared" si="2"/>
        <v>0.19791666666666669</v>
      </c>
      <c r="H21" s="254">
        <f t="shared" si="3"/>
        <v>0.20416666666666666</v>
      </c>
      <c r="I21" s="254">
        <f t="shared" si="4"/>
        <v>0.2113095238095238</v>
      </c>
      <c r="J21" s="254">
        <f t="shared" si="5"/>
        <v>0.21955128205128205</v>
      </c>
      <c r="K21" s="254">
        <f t="shared" si="6"/>
        <v>0.22916666666666669</v>
      </c>
      <c r="L21" s="121"/>
      <c r="M21" s="120"/>
      <c r="N21" s="120"/>
      <c r="O21" s="120"/>
    </row>
    <row r="22" spans="1:15" s="184" customFormat="1" ht="12" customHeight="1">
      <c r="A22" s="230">
        <v>4</v>
      </c>
      <c r="B22" s="131">
        <f t="shared" si="7"/>
        <v>155</v>
      </c>
      <c r="C22" s="131">
        <f t="shared" si="8"/>
        <v>40</v>
      </c>
      <c r="D22" s="255" t="s">
        <v>676</v>
      </c>
      <c r="E22" s="233" t="s">
        <v>369</v>
      </c>
      <c r="F22" s="248"/>
      <c r="G22" s="254">
        <f t="shared" si="2"/>
        <v>0.20833333333333331</v>
      </c>
      <c r="H22" s="254">
        <f t="shared" si="3"/>
        <v>0.2152777777777778</v>
      </c>
      <c r="I22" s="254">
        <f t="shared" si="4"/>
        <v>0.2232142857142857</v>
      </c>
      <c r="J22" s="254">
        <f t="shared" si="5"/>
        <v>0.23237179487179488</v>
      </c>
      <c r="K22" s="254">
        <f t="shared" si="6"/>
        <v>0.24305555555555558</v>
      </c>
      <c r="L22" s="121"/>
      <c r="M22" s="120"/>
      <c r="N22" s="120"/>
      <c r="O22" s="120"/>
    </row>
    <row r="23" spans="1:15" s="184" customFormat="1" ht="12" customHeight="1">
      <c r="A23" s="230">
        <v>4</v>
      </c>
      <c r="B23" s="131">
        <f t="shared" si="7"/>
        <v>151</v>
      </c>
      <c r="C23" s="131">
        <f t="shared" si="8"/>
        <v>44</v>
      </c>
      <c r="D23" s="228" t="s">
        <v>367</v>
      </c>
      <c r="E23" s="248"/>
      <c r="F23" s="248"/>
      <c r="G23" s="254">
        <f t="shared" si="2"/>
        <v>0.21875</v>
      </c>
      <c r="H23" s="254">
        <f t="shared" si="3"/>
        <v>0.22638888888888886</v>
      </c>
      <c r="I23" s="254">
        <f t="shared" si="4"/>
        <v>0.23511904761904762</v>
      </c>
      <c r="J23" s="254">
        <f t="shared" si="5"/>
        <v>0.2451923076923077</v>
      </c>
      <c r="K23" s="254">
        <f t="shared" si="6"/>
        <v>0.2569444444444444</v>
      </c>
      <c r="L23" s="121"/>
      <c r="M23" s="120"/>
      <c r="N23" s="120"/>
      <c r="O23" s="120"/>
    </row>
    <row r="24" spans="1:15" s="184" customFormat="1" ht="12" customHeight="1">
      <c r="A24" s="230">
        <v>1</v>
      </c>
      <c r="B24" s="131">
        <f t="shared" si="7"/>
        <v>150</v>
      </c>
      <c r="C24" s="131">
        <f t="shared" si="8"/>
        <v>45</v>
      </c>
      <c r="D24" s="235" t="s">
        <v>571</v>
      </c>
      <c r="E24" s="233" t="s">
        <v>47</v>
      </c>
      <c r="F24" s="248"/>
      <c r="G24" s="254">
        <f t="shared" si="2"/>
        <v>0.22135416666666669</v>
      </c>
      <c r="H24" s="254">
        <f t="shared" si="3"/>
        <v>0.22916666666666666</v>
      </c>
      <c r="I24" s="254">
        <f t="shared" si="4"/>
        <v>0.23809523809523808</v>
      </c>
      <c r="J24" s="254">
        <f t="shared" si="5"/>
        <v>0.2483974358974359</v>
      </c>
      <c r="K24" s="254">
        <f t="shared" si="6"/>
        <v>0.2604166666666667</v>
      </c>
      <c r="L24" s="121"/>
      <c r="M24" s="120"/>
      <c r="N24" s="120"/>
      <c r="O24" s="120"/>
    </row>
    <row r="25" spans="1:15" s="184" customFormat="1" ht="12" customHeight="1">
      <c r="A25" s="230">
        <v>4.5</v>
      </c>
      <c r="B25" s="131">
        <f t="shared" si="7"/>
        <v>145.5</v>
      </c>
      <c r="C25" s="131">
        <f t="shared" si="8"/>
        <v>49.5</v>
      </c>
      <c r="D25" s="235" t="s">
        <v>572</v>
      </c>
      <c r="E25" s="233" t="s">
        <v>47</v>
      </c>
      <c r="F25" s="248"/>
      <c r="G25" s="254">
        <f t="shared" si="2"/>
        <v>0.23307291666666669</v>
      </c>
      <c r="H25" s="254">
        <f t="shared" si="3"/>
        <v>0.24166666666666664</v>
      </c>
      <c r="I25" s="254">
        <f t="shared" si="4"/>
        <v>0.25148809523809523</v>
      </c>
      <c r="J25" s="254">
        <f t="shared" si="5"/>
        <v>0.26282051282051283</v>
      </c>
      <c r="K25" s="254">
        <f t="shared" si="6"/>
        <v>0.2760416666666667</v>
      </c>
      <c r="L25" s="121"/>
      <c r="M25" s="120"/>
      <c r="N25" s="120"/>
      <c r="O25" s="120"/>
    </row>
    <row r="26" spans="1:15" s="184" customFormat="1" ht="12" customHeight="1" thickBot="1">
      <c r="A26" s="230">
        <v>6</v>
      </c>
      <c r="B26" s="131">
        <f t="shared" si="7"/>
        <v>139.5</v>
      </c>
      <c r="C26" s="131">
        <f t="shared" si="8"/>
        <v>55.5</v>
      </c>
      <c r="D26" s="235" t="s">
        <v>677</v>
      </c>
      <c r="E26" s="233" t="s">
        <v>370</v>
      </c>
      <c r="F26" s="248"/>
      <c r="G26" s="254">
        <f t="shared" si="2"/>
        <v>0.24869791666666669</v>
      </c>
      <c r="H26" s="254">
        <f t="shared" si="3"/>
        <v>0.2583333333333333</v>
      </c>
      <c r="I26" s="254">
        <f t="shared" si="4"/>
        <v>0.2693452380952381</v>
      </c>
      <c r="J26" s="254">
        <f t="shared" si="5"/>
        <v>0.28205128205128205</v>
      </c>
      <c r="K26" s="254">
        <f t="shared" si="6"/>
        <v>0.296875</v>
      </c>
      <c r="L26" s="121"/>
      <c r="M26" s="120"/>
      <c r="N26" s="120"/>
      <c r="O26" s="120"/>
    </row>
    <row r="27" spans="1:15" s="184" customFormat="1" ht="12" customHeight="1" thickBot="1" thickTop="1">
      <c r="A27" s="357">
        <v>8</v>
      </c>
      <c r="B27" s="363">
        <f t="shared" si="7"/>
        <v>131.5</v>
      </c>
      <c r="C27" s="363">
        <f t="shared" si="8"/>
        <v>63.5</v>
      </c>
      <c r="D27" s="374" t="s">
        <v>678</v>
      </c>
      <c r="E27" s="375" t="s">
        <v>175</v>
      </c>
      <c r="F27" s="336">
        <v>120</v>
      </c>
      <c r="G27" s="373">
        <f t="shared" si="2"/>
        <v>0.26953125</v>
      </c>
      <c r="H27" s="373">
        <f t="shared" si="3"/>
        <v>0.28055555555555556</v>
      </c>
      <c r="I27" s="373">
        <f t="shared" si="4"/>
        <v>0.2931547619047619</v>
      </c>
      <c r="J27" s="373">
        <f t="shared" si="5"/>
        <v>0.3076923076923077</v>
      </c>
      <c r="K27" s="373">
        <f t="shared" si="6"/>
        <v>0.3246527777777778</v>
      </c>
      <c r="L27" s="121"/>
      <c r="M27" s="120"/>
      <c r="N27" s="120"/>
      <c r="O27" s="120"/>
    </row>
    <row r="28" spans="1:15" s="184" customFormat="1" ht="12" customHeight="1" thickTop="1">
      <c r="A28" s="230">
        <v>1.5</v>
      </c>
      <c r="B28" s="131">
        <f t="shared" si="7"/>
        <v>130</v>
      </c>
      <c r="C28" s="131">
        <f t="shared" si="8"/>
        <v>65</v>
      </c>
      <c r="D28" s="235" t="s">
        <v>573</v>
      </c>
      <c r="E28" s="269" t="s">
        <v>127</v>
      </c>
      <c r="F28" s="270"/>
      <c r="G28" s="254">
        <f t="shared" si="2"/>
        <v>0.2734375</v>
      </c>
      <c r="H28" s="254">
        <f t="shared" si="3"/>
        <v>0.2847222222222222</v>
      </c>
      <c r="I28" s="254">
        <f t="shared" si="4"/>
        <v>0.2976190476190476</v>
      </c>
      <c r="J28" s="254">
        <f t="shared" si="5"/>
        <v>0.3125</v>
      </c>
      <c r="K28" s="254">
        <f t="shared" si="6"/>
        <v>0.3298611111111111</v>
      </c>
      <c r="L28" s="121"/>
      <c r="M28" s="120"/>
      <c r="N28" s="120"/>
      <c r="O28" s="120"/>
    </row>
    <row r="29" spans="1:15" s="184" customFormat="1" ht="12" customHeight="1">
      <c r="A29" s="230">
        <v>8</v>
      </c>
      <c r="B29" s="131">
        <f t="shared" si="7"/>
        <v>122</v>
      </c>
      <c r="C29" s="131">
        <f t="shared" si="8"/>
        <v>73</v>
      </c>
      <c r="D29" s="235" t="s">
        <v>679</v>
      </c>
      <c r="E29" s="248" t="s">
        <v>66</v>
      </c>
      <c r="F29" s="248"/>
      <c r="G29" s="254">
        <f t="shared" si="2"/>
        <v>0.2942708333333333</v>
      </c>
      <c r="H29" s="254">
        <f t="shared" si="3"/>
        <v>0.3069444444444444</v>
      </c>
      <c r="I29" s="254">
        <f t="shared" si="4"/>
        <v>0.3214285714285714</v>
      </c>
      <c r="J29" s="254">
        <f t="shared" si="5"/>
        <v>0.33814102564102566</v>
      </c>
      <c r="K29" s="254">
        <f t="shared" si="6"/>
        <v>0.3576388888888889</v>
      </c>
      <c r="L29" s="121"/>
      <c r="M29" s="120"/>
      <c r="N29" s="120"/>
      <c r="O29" s="120"/>
    </row>
    <row r="30" spans="1:15" s="184" customFormat="1" ht="12" customHeight="1">
      <c r="A30" s="230">
        <v>3.5</v>
      </c>
      <c r="B30" s="131">
        <f t="shared" si="7"/>
        <v>118.5</v>
      </c>
      <c r="C30" s="131">
        <f t="shared" si="8"/>
        <v>76.5</v>
      </c>
      <c r="D30" s="235" t="s">
        <v>574</v>
      </c>
      <c r="E30" s="269" t="s">
        <v>66</v>
      </c>
      <c r="F30" s="248"/>
      <c r="G30" s="254">
        <f t="shared" si="2"/>
        <v>0.3033854166666667</v>
      </c>
      <c r="H30" s="254">
        <f t="shared" si="3"/>
        <v>0.31666666666666665</v>
      </c>
      <c r="I30" s="254">
        <f t="shared" si="4"/>
        <v>0.3318452380952381</v>
      </c>
      <c r="J30" s="254">
        <f t="shared" si="5"/>
        <v>0.34935897435897434</v>
      </c>
      <c r="K30" s="254">
        <f t="shared" si="6"/>
        <v>0.3697916666666667</v>
      </c>
      <c r="L30" s="121"/>
      <c r="M30" s="120"/>
      <c r="N30" s="120"/>
      <c r="O30" s="120"/>
    </row>
    <row r="31" spans="1:15" s="184" customFormat="1" ht="12" customHeight="1">
      <c r="A31" s="230">
        <v>2.5</v>
      </c>
      <c r="B31" s="131">
        <f t="shared" si="7"/>
        <v>116</v>
      </c>
      <c r="C31" s="131">
        <f t="shared" si="8"/>
        <v>79</v>
      </c>
      <c r="D31" s="228" t="s">
        <v>371</v>
      </c>
      <c r="E31" s="233" t="s">
        <v>575</v>
      </c>
      <c r="F31" s="248"/>
      <c r="G31" s="254">
        <f t="shared" si="2"/>
        <v>0.3098958333333333</v>
      </c>
      <c r="H31" s="254">
        <f t="shared" si="3"/>
        <v>0.32361111111111107</v>
      </c>
      <c r="I31" s="254">
        <f t="shared" si="4"/>
        <v>0.3392857142857143</v>
      </c>
      <c r="J31" s="254">
        <f t="shared" si="5"/>
        <v>0.3573717948717949</v>
      </c>
      <c r="K31" s="254">
        <f t="shared" si="6"/>
        <v>0.3784722222222222</v>
      </c>
      <c r="L31" s="121"/>
      <c r="M31" s="120"/>
      <c r="N31" s="120"/>
      <c r="O31" s="120"/>
    </row>
    <row r="32" spans="1:15" s="184" customFormat="1" ht="12" customHeight="1">
      <c r="A32" s="230">
        <v>1</v>
      </c>
      <c r="B32" s="131">
        <f t="shared" si="7"/>
        <v>115</v>
      </c>
      <c r="C32" s="131">
        <f t="shared" si="8"/>
        <v>80</v>
      </c>
      <c r="D32" s="235" t="s">
        <v>576</v>
      </c>
      <c r="E32" s="233" t="s">
        <v>54</v>
      </c>
      <c r="F32" s="248"/>
      <c r="G32" s="254">
        <f t="shared" si="2"/>
        <v>0.3125</v>
      </c>
      <c r="H32" s="254">
        <f t="shared" si="3"/>
        <v>0.3263888888888889</v>
      </c>
      <c r="I32" s="254">
        <f t="shared" si="4"/>
        <v>0.34226190476190477</v>
      </c>
      <c r="J32" s="254">
        <f t="shared" si="5"/>
        <v>0.3605769230769231</v>
      </c>
      <c r="K32" s="254">
        <f t="shared" si="6"/>
        <v>0.3819444444444445</v>
      </c>
      <c r="L32" s="121"/>
      <c r="M32" s="120"/>
      <c r="N32" s="120"/>
      <c r="O32" s="120"/>
    </row>
    <row r="33" spans="1:15" s="184" customFormat="1" ht="12" customHeight="1">
      <c r="A33" s="230">
        <v>2</v>
      </c>
      <c r="B33" s="131">
        <f t="shared" si="7"/>
        <v>113</v>
      </c>
      <c r="C33" s="131">
        <f t="shared" si="8"/>
        <v>82</v>
      </c>
      <c r="D33" s="255" t="s">
        <v>577</v>
      </c>
      <c r="E33" s="248" t="s">
        <v>54</v>
      </c>
      <c r="F33" s="248"/>
      <c r="G33" s="254">
        <f t="shared" si="2"/>
        <v>0.3177083333333333</v>
      </c>
      <c r="H33" s="254">
        <f t="shared" si="3"/>
        <v>0.33194444444444443</v>
      </c>
      <c r="I33" s="254">
        <f t="shared" si="4"/>
        <v>0.3482142857142857</v>
      </c>
      <c r="J33" s="254">
        <f t="shared" si="5"/>
        <v>0.3669871794871795</v>
      </c>
      <c r="K33" s="254">
        <f t="shared" si="6"/>
        <v>0.3888888888888889</v>
      </c>
      <c r="L33" s="121"/>
      <c r="M33" s="120"/>
      <c r="N33" s="120"/>
      <c r="O33" s="120"/>
    </row>
    <row r="34" spans="1:15" s="184" customFormat="1" ht="12" customHeight="1">
      <c r="A34" s="230">
        <v>5.5</v>
      </c>
      <c r="B34" s="131">
        <f t="shared" si="7"/>
        <v>107.5</v>
      </c>
      <c r="C34" s="131">
        <f t="shared" si="8"/>
        <v>87.5</v>
      </c>
      <c r="D34" s="229" t="s">
        <v>372</v>
      </c>
      <c r="E34" s="233" t="s">
        <v>54</v>
      </c>
      <c r="F34" s="248"/>
      <c r="G34" s="254">
        <f t="shared" si="2"/>
        <v>0.33203125</v>
      </c>
      <c r="H34" s="254">
        <f t="shared" si="3"/>
        <v>0.3472222222222222</v>
      </c>
      <c r="I34" s="254">
        <f t="shared" si="4"/>
        <v>0.3645833333333333</v>
      </c>
      <c r="J34" s="254">
        <f t="shared" si="5"/>
        <v>0.38461538461538464</v>
      </c>
      <c r="K34" s="254">
        <f t="shared" si="6"/>
        <v>0.4079861111111111</v>
      </c>
      <c r="L34" s="121"/>
      <c r="M34" s="120"/>
      <c r="N34" s="120"/>
      <c r="O34" s="120"/>
    </row>
    <row r="35" spans="1:15" s="184" customFormat="1" ht="12" customHeight="1">
      <c r="A35" s="230">
        <v>4.5</v>
      </c>
      <c r="B35" s="131">
        <f t="shared" si="7"/>
        <v>103</v>
      </c>
      <c r="C35" s="131">
        <f t="shared" si="8"/>
        <v>92</v>
      </c>
      <c r="D35" s="229" t="s">
        <v>373</v>
      </c>
      <c r="E35" s="248" t="s">
        <v>54</v>
      </c>
      <c r="F35" s="248">
        <v>130</v>
      </c>
      <c r="G35" s="254">
        <f t="shared" si="2"/>
        <v>0.34375</v>
      </c>
      <c r="H35" s="254">
        <f t="shared" si="3"/>
        <v>0.3597222222222222</v>
      </c>
      <c r="I35" s="254">
        <f t="shared" si="4"/>
        <v>0.37797619047619047</v>
      </c>
      <c r="J35" s="254">
        <f t="shared" si="5"/>
        <v>0.39903846153846156</v>
      </c>
      <c r="K35" s="254">
        <f t="shared" si="6"/>
        <v>0.4236111111111111</v>
      </c>
      <c r="L35" s="121"/>
      <c r="M35" s="120"/>
      <c r="N35" s="120"/>
      <c r="O35" s="120"/>
    </row>
    <row r="36" spans="1:15" s="184" customFormat="1" ht="12" customHeight="1">
      <c r="A36" s="230">
        <v>3.5</v>
      </c>
      <c r="B36" s="131">
        <f t="shared" si="7"/>
        <v>99.5</v>
      </c>
      <c r="C36" s="131">
        <f t="shared" si="8"/>
        <v>95.5</v>
      </c>
      <c r="D36" s="229" t="s">
        <v>374</v>
      </c>
      <c r="E36" s="248" t="s">
        <v>54</v>
      </c>
      <c r="F36" s="248"/>
      <c r="G36" s="254">
        <f t="shared" si="2"/>
        <v>0.3528645833333333</v>
      </c>
      <c r="H36" s="254">
        <f t="shared" si="3"/>
        <v>0.3694444444444444</v>
      </c>
      <c r="I36" s="254">
        <f t="shared" si="4"/>
        <v>0.38839285714285715</v>
      </c>
      <c r="J36" s="254">
        <f t="shared" si="5"/>
        <v>0.41025641025641024</v>
      </c>
      <c r="K36" s="254">
        <f t="shared" si="6"/>
        <v>0.4357638888888889</v>
      </c>
      <c r="L36" s="121"/>
      <c r="M36" s="120"/>
      <c r="N36" s="120"/>
      <c r="O36" s="120"/>
    </row>
    <row r="37" spans="1:15" s="184" customFormat="1" ht="12" customHeight="1">
      <c r="A37" s="230">
        <v>4</v>
      </c>
      <c r="B37" s="131">
        <f t="shared" si="7"/>
        <v>95.5</v>
      </c>
      <c r="C37" s="131">
        <f t="shared" si="8"/>
        <v>99.5</v>
      </c>
      <c r="D37" s="235" t="s">
        <v>578</v>
      </c>
      <c r="E37" s="233" t="s">
        <v>579</v>
      </c>
      <c r="F37" s="270"/>
      <c r="G37" s="254">
        <f t="shared" si="2"/>
        <v>0.36328125</v>
      </c>
      <c r="H37" s="254">
        <f t="shared" si="3"/>
        <v>0.38055555555555554</v>
      </c>
      <c r="I37" s="254">
        <f t="shared" si="4"/>
        <v>0.40029761904761907</v>
      </c>
      <c r="J37" s="254">
        <f t="shared" si="5"/>
        <v>0.4230769230769231</v>
      </c>
      <c r="K37" s="254">
        <f t="shared" si="6"/>
        <v>0.4496527777777778</v>
      </c>
      <c r="L37" s="121"/>
      <c r="M37" s="120"/>
      <c r="N37" s="120"/>
      <c r="O37" s="120"/>
    </row>
    <row r="38" spans="1:15" s="184" customFormat="1" ht="12" customHeight="1">
      <c r="A38" s="230">
        <v>1</v>
      </c>
      <c r="B38" s="131">
        <f t="shared" si="7"/>
        <v>94.5</v>
      </c>
      <c r="C38" s="131">
        <f t="shared" si="8"/>
        <v>100.5</v>
      </c>
      <c r="D38" s="255" t="s">
        <v>680</v>
      </c>
      <c r="E38" s="233" t="s">
        <v>92</v>
      </c>
      <c r="F38" s="248"/>
      <c r="G38" s="254">
        <f t="shared" si="2"/>
        <v>0.3658854166666667</v>
      </c>
      <c r="H38" s="254">
        <f t="shared" si="3"/>
        <v>0.3833333333333333</v>
      </c>
      <c r="I38" s="254">
        <f t="shared" si="4"/>
        <v>0.40327380952380953</v>
      </c>
      <c r="J38" s="254">
        <f t="shared" si="5"/>
        <v>0.42628205128205127</v>
      </c>
      <c r="K38" s="254">
        <f t="shared" si="6"/>
        <v>0.453125</v>
      </c>
      <c r="L38" s="108"/>
      <c r="M38" s="120"/>
      <c r="N38" s="120"/>
      <c r="O38" s="120"/>
    </row>
    <row r="39" spans="1:15" s="184" customFormat="1" ht="12" customHeight="1">
      <c r="A39" s="230">
        <v>1</v>
      </c>
      <c r="B39" s="131">
        <f t="shared" si="7"/>
        <v>93.5</v>
      </c>
      <c r="C39" s="131">
        <f t="shared" si="8"/>
        <v>101.5</v>
      </c>
      <c r="D39" s="235" t="s">
        <v>681</v>
      </c>
      <c r="E39" s="238" t="s">
        <v>375</v>
      </c>
      <c r="F39" s="248"/>
      <c r="G39" s="254">
        <f t="shared" si="2"/>
        <v>0.3684895833333333</v>
      </c>
      <c r="H39" s="254">
        <f t="shared" si="3"/>
        <v>0.38611111111111107</v>
      </c>
      <c r="I39" s="254">
        <f t="shared" si="4"/>
        <v>0.40625</v>
      </c>
      <c r="J39" s="254">
        <f t="shared" si="5"/>
        <v>0.4294871794871795</v>
      </c>
      <c r="K39" s="254">
        <f t="shared" si="6"/>
        <v>0.4565972222222222</v>
      </c>
      <c r="L39" s="108"/>
      <c r="M39" s="120"/>
      <c r="N39" s="120"/>
      <c r="O39" s="120"/>
    </row>
    <row r="40" spans="1:15" s="184" customFormat="1" ht="12" customHeight="1">
      <c r="A40" s="230">
        <v>3</v>
      </c>
      <c r="B40" s="131">
        <f t="shared" si="7"/>
        <v>90.5</v>
      </c>
      <c r="C40" s="131">
        <f t="shared" si="8"/>
        <v>104.5</v>
      </c>
      <c r="D40" s="255" t="s">
        <v>682</v>
      </c>
      <c r="E40" s="248" t="s">
        <v>375</v>
      </c>
      <c r="F40" s="248"/>
      <c r="G40" s="254">
        <f t="shared" si="2"/>
        <v>0.3763020833333333</v>
      </c>
      <c r="H40" s="254">
        <f t="shared" si="3"/>
        <v>0.39444444444444443</v>
      </c>
      <c r="I40" s="254">
        <f t="shared" si="4"/>
        <v>0.41517857142857145</v>
      </c>
      <c r="J40" s="254">
        <f t="shared" si="5"/>
        <v>0.4391025641025641</v>
      </c>
      <c r="K40" s="254">
        <f t="shared" si="6"/>
        <v>0.4670138888888889</v>
      </c>
      <c r="L40" s="108"/>
      <c r="M40" s="120"/>
      <c r="N40" s="120"/>
      <c r="O40" s="120"/>
    </row>
    <row r="41" spans="1:15" s="184" customFormat="1" ht="13.5" customHeight="1">
      <c r="A41" s="230">
        <v>5</v>
      </c>
      <c r="B41" s="131">
        <f t="shared" si="7"/>
        <v>85.5</v>
      </c>
      <c r="C41" s="131">
        <f t="shared" si="8"/>
        <v>109.5</v>
      </c>
      <c r="D41" s="235" t="s">
        <v>957</v>
      </c>
      <c r="E41" s="233" t="s">
        <v>90</v>
      </c>
      <c r="F41" s="248"/>
      <c r="G41" s="254">
        <f t="shared" si="2"/>
        <v>0.3893229166666667</v>
      </c>
      <c r="H41" s="254">
        <f t="shared" si="3"/>
        <v>0.4083333333333333</v>
      </c>
      <c r="I41" s="254">
        <f t="shared" si="4"/>
        <v>0.43005952380952384</v>
      </c>
      <c r="J41" s="254">
        <f t="shared" si="5"/>
        <v>0.4551282051282051</v>
      </c>
      <c r="K41" s="254">
        <f t="shared" si="6"/>
        <v>0.484375</v>
      </c>
      <c r="L41" s="108"/>
      <c r="M41" s="120"/>
      <c r="N41" s="120"/>
      <c r="O41" s="120"/>
    </row>
    <row r="42" spans="1:15" s="184" customFormat="1" ht="13.5" customHeight="1" hidden="1">
      <c r="A42" s="256"/>
      <c r="B42" s="131">
        <f t="shared" si="7"/>
        <v>85.5</v>
      </c>
      <c r="C42" s="131">
        <f t="shared" si="8"/>
        <v>109.5</v>
      </c>
      <c r="D42" s="270"/>
      <c r="E42" s="270"/>
      <c r="F42" s="270"/>
      <c r="G42" s="254">
        <f t="shared" si="2"/>
        <v>0.3893229166666667</v>
      </c>
      <c r="H42" s="254">
        <f t="shared" si="3"/>
        <v>0.4083333333333333</v>
      </c>
      <c r="I42" s="254">
        <f t="shared" si="4"/>
        <v>0.43005952380952384</v>
      </c>
      <c r="J42" s="254">
        <f t="shared" si="5"/>
        <v>0.4551282051282051</v>
      </c>
      <c r="K42" s="254">
        <f t="shared" si="6"/>
        <v>0.484375</v>
      </c>
      <c r="L42" s="108"/>
      <c r="M42" s="120"/>
      <c r="N42" s="120"/>
      <c r="O42" s="120"/>
    </row>
    <row r="43" spans="1:15" s="184" customFormat="1" ht="13.5" customHeight="1" hidden="1">
      <c r="A43" s="256"/>
      <c r="B43" s="131">
        <f t="shared" si="7"/>
        <v>85.5</v>
      </c>
      <c r="C43" s="131">
        <f t="shared" si="8"/>
        <v>109.5</v>
      </c>
      <c r="D43" s="257"/>
      <c r="E43" s="205"/>
      <c r="F43" s="238"/>
      <c r="G43" s="254">
        <f t="shared" si="2"/>
        <v>0.3893229166666667</v>
      </c>
      <c r="H43" s="254">
        <f t="shared" si="3"/>
        <v>0.4083333333333333</v>
      </c>
      <c r="I43" s="254">
        <f t="shared" si="4"/>
        <v>0.43005952380952384</v>
      </c>
      <c r="J43" s="254">
        <f t="shared" si="5"/>
        <v>0.4551282051282051</v>
      </c>
      <c r="K43" s="254">
        <f t="shared" si="6"/>
        <v>0.484375</v>
      </c>
      <c r="L43" s="108"/>
      <c r="M43" s="120"/>
      <c r="N43" s="120"/>
      <c r="O43" s="120"/>
    </row>
    <row r="44" spans="1:15" s="184" customFormat="1" ht="13.5" customHeight="1" hidden="1">
      <c r="A44" s="256"/>
      <c r="B44" s="131">
        <f t="shared" si="7"/>
        <v>85.5</v>
      </c>
      <c r="C44" s="131">
        <f t="shared" si="8"/>
        <v>109.5</v>
      </c>
      <c r="D44" s="257"/>
      <c r="E44" s="205"/>
      <c r="F44" s="238"/>
      <c r="G44" s="254">
        <f t="shared" si="2"/>
        <v>0.3893229166666667</v>
      </c>
      <c r="H44" s="254">
        <f t="shared" si="3"/>
        <v>0.4083333333333333</v>
      </c>
      <c r="I44" s="254">
        <f t="shared" si="4"/>
        <v>0.43005952380952384</v>
      </c>
      <c r="J44" s="254">
        <f t="shared" si="5"/>
        <v>0.4551282051282051</v>
      </c>
      <c r="K44" s="254">
        <f t="shared" si="6"/>
        <v>0.484375</v>
      </c>
      <c r="L44" s="108"/>
      <c r="M44" s="120"/>
      <c r="N44" s="3"/>
      <c r="O44" s="120"/>
    </row>
    <row r="45" spans="1:15" s="184" customFormat="1" ht="13.5" customHeight="1" hidden="1">
      <c r="A45" s="256"/>
      <c r="B45" s="131">
        <f t="shared" si="7"/>
        <v>85.5</v>
      </c>
      <c r="C45" s="131">
        <f t="shared" si="8"/>
        <v>109.5</v>
      </c>
      <c r="D45" s="257"/>
      <c r="E45" s="205"/>
      <c r="F45" s="238"/>
      <c r="G45" s="254">
        <f t="shared" si="2"/>
        <v>0.3893229166666667</v>
      </c>
      <c r="H45" s="254">
        <f t="shared" si="3"/>
        <v>0.4083333333333333</v>
      </c>
      <c r="I45" s="254">
        <f t="shared" si="4"/>
        <v>0.43005952380952384</v>
      </c>
      <c r="J45" s="254">
        <f t="shared" si="5"/>
        <v>0.4551282051282051</v>
      </c>
      <c r="K45" s="254">
        <f t="shared" si="6"/>
        <v>0.484375</v>
      </c>
      <c r="L45" s="108"/>
      <c r="M45" s="120"/>
      <c r="N45" s="120"/>
      <c r="O45" s="120"/>
    </row>
    <row r="46" spans="1:15" ht="13.5" customHeight="1" hidden="1">
      <c r="A46" s="259"/>
      <c r="B46" s="131">
        <f t="shared" si="7"/>
        <v>85.5</v>
      </c>
      <c r="C46" s="131">
        <f t="shared" si="8"/>
        <v>109.5</v>
      </c>
      <c r="D46" s="260"/>
      <c r="E46" s="206"/>
      <c r="F46" s="233"/>
      <c r="G46" s="254">
        <f t="shared" si="2"/>
        <v>0.3893229166666667</v>
      </c>
      <c r="H46" s="254">
        <f t="shared" si="3"/>
        <v>0.4083333333333333</v>
      </c>
      <c r="I46" s="254">
        <f t="shared" si="4"/>
        <v>0.43005952380952384</v>
      </c>
      <c r="J46" s="254">
        <f t="shared" si="5"/>
        <v>0.4551282051282051</v>
      </c>
      <c r="K46" s="254">
        <f t="shared" si="6"/>
        <v>0.484375</v>
      </c>
      <c r="L46" s="95"/>
      <c r="M46" s="93"/>
      <c r="N46" s="81"/>
      <c r="O46" s="81"/>
    </row>
    <row r="47" spans="1:15" ht="13.5" customHeight="1" hidden="1">
      <c r="A47" s="259"/>
      <c r="B47" s="131">
        <f>B46-A47</f>
        <v>85.5</v>
      </c>
      <c r="C47" s="131">
        <f>C46+A47</f>
        <v>109.5</v>
      </c>
      <c r="D47" s="260"/>
      <c r="E47" s="206"/>
      <c r="F47" s="233"/>
      <c r="G47" s="254">
        <f t="shared" si="2"/>
        <v>0.3893229166666667</v>
      </c>
      <c r="H47" s="254">
        <f t="shared" si="3"/>
        <v>0.4083333333333333</v>
      </c>
      <c r="I47" s="254">
        <f t="shared" si="4"/>
        <v>0.43005952380952384</v>
      </c>
      <c r="J47" s="254">
        <f t="shared" si="5"/>
        <v>0.4551282051282051</v>
      </c>
      <c r="K47" s="254">
        <f t="shared" si="6"/>
        <v>0.484375</v>
      </c>
      <c r="L47" s="95"/>
      <c r="M47" s="93"/>
      <c r="N47" s="81"/>
      <c r="O47" s="81"/>
    </row>
    <row r="48" spans="1:15" ht="13.5" customHeight="1" hidden="1">
      <c r="A48" s="259"/>
      <c r="B48" s="131">
        <f t="shared" si="7"/>
        <v>85.5</v>
      </c>
      <c r="C48" s="131">
        <f t="shared" si="8"/>
        <v>109.5</v>
      </c>
      <c r="D48" s="260"/>
      <c r="E48" s="206"/>
      <c r="F48" s="233"/>
      <c r="G48" s="254">
        <f t="shared" si="2"/>
        <v>0.3893229166666667</v>
      </c>
      <c r="H48" s="254">
        <f t="shared" si="3"/>
        <v>0.4083333333333333</v>
      </c>
      <c r="I48" s="254">
        <f t="shared" si="4"/>
        <v>0.43005952380952384</v>
      </c>
      <c r="J48" s="254">
        <f t="shared" si="5"/>
        <v>0.4551282051282051</v>
      </c>
      <c r="K48" s="254">
        <f t="shared" si="6"/>
        <v>0.484375</v>
      </c>
      <c r="L48" s="86"/>
      <c r="M48" s="93"/>
      <c r="N48" s="81"/>
      <c r="O48" s="81"/>
    </row>
    <row r="49" spans="1:15" ht="13.5" customHeight="1">
      <c r="A49" s="259">
        <v>10</v>
      </c>
      <c r="B49" s="131">
        <f t="shared" si="7"/>
        <v>75.5</v>
      </c>
      <c r="C49" s="131">
        <f t="shared" si="8"/>
        <v>119.5</v>
      </c>
      <c r="D49" s="232" t="s">
        <v>376</v>
      </c>
      <c r="E49" s="248" t="s">
        <v>52</v>
      </c>
      <c r="F49" s="248">
        <v>65</v>
      </c>
      <c r="G49" s="254">
        <f t="shared" si="2"/>
        <v>0.4153645833333333</v>
      </c>
      <c r="H49" s="254">
        <f t="shared" si="3"/>
        <v>0.4361111111111111</v>
      </c>
      <c r="I49" s="254">
        <f t="shared" si="4"/>
        <v>0.45982142857142855</v>
      </c>
      <c r="J49" s="254">
        <f t="shared" si="5"/>
        <v>0.48717948717948717</v>
      </c>
      <c r="K49" s="254">
        <f t="shared" si="6"/>
        <v>0.5190972222222222</v>
      </c>
      <c r="L49" s="86"/>
      <c r="M49" s="93"/>
      <c r="N49" s="81"/>
      <c r="O49" s="81"/>
    </row>
    <row r="50" spans="1:15" s="152" customFormat="1" ht="12" customHeight="1">
      <c r="A50" s="261"/>
      <c r="B50" s="261"/>
      <c r="C50" s="262"/>
      <c r="D50" s="263" t="s">
        <v>19</v>
      </c>
      <c r="E50" s="244"/>
      <c r="F50" s="245"/>
      <c r="G50" s="245"/>
      <c r="H50" s="264"/>
      <c r="I50" s="264"/>
      <c r="J50" s="264"/>
      <c r="K50" s="265"/>
      <c r="L50" s="150"/>
      <c r="M50" s="153"/>
      <c r="N50" s="154"/>
      <c r="O50" s="154"/>
    </row>
    <row r="51" spans="1:15" ht="12" customHeight="1">
      <c r="A51" s="230">
        <v>0</v>
      </c>
      <c r="B51" s="230">
        <f>B49</f>
        <v>75.5</v>
      </c>
      <c r="C51" s="252">
        <f>C49</f>
        <v>119.5</v>
      </c>
      <c r="D51" s="232" t="s">
        <v>376</v>
      </c>
      <c r="E51" s="248" t="s">
        <v>52</v>
      </c>
      <c r="F51" s="248"/>
      <c r="G51" s="253">
        <f>$L$6</f>
        <v>0.4791666666666667</v>
      </c>
      <c r="H51" s="253">
        <f>$L$6</f>
        <v>0.4791666666666667</v>
      </c>
      <c r="I51" s="253">
        <f>$L$6</f>
        <v>0.4791666666666667</v>
      </c>
      <c r="J51" s="253">
        <f>$L$6</f>
        <v>0.4791666666666667</v>
      </c>
      <c r="K51" s="253">
        <f>$L$6</f>
        <v>0.4791666666666667</v>
      </c>
      <c r="L51" s="89">
        <f>A51</f>
        <v>0</v>
      </c>
      <c r="M51" s="98"/>
      <c r="N51" s="81"/>
      <c r="O51" s="81"/>
    </row>
    <row r="52" spans="1:15" ht="12" customHeight="1">
      <c r="A52" s="230">
        <v>3</v>
      </c>
      <c r="B52" s="230">
        <f>$H$5-C52</f>
        <v>72.5</v>
      </c>
      <c r="C52" s="252">
        <f>C51+A52</f>
        <v>122.5</v>
      </c>
      <c r="D52" s="229" t="s">
        <v>71</v>
      </c>
      <c r="E52" s="248" t="s">
        <v>52</v>
      </c>
      <c r="F52" s="248"/>
      <c r="G52" s="254">
        <f aca="true" t="shared" si="9" ref="G52:G80">SUM($G$51+$O$3*L52)</f>
        <v>0.4869791666666667</v>
      </c>
      <c r="H52" s="254">
        <f aca="true" t="shared" si="10" ref="H52:H80">SUM($H$51+$P$3*L52)</f>
        <v>0.48750000000000004</v>
      </c>
      <c r="I52" s="254">
        <f aca="true" t="shared" si="11" ref="I52:I80">SUM($I$51+$Q$3*L52)</f>
        <v>0.48809523809523814</v>
      </c>
      <c r="J52" s="254">
        <f aca="true" t="shared" si="12" ref="J52:J80">SUM($J$51+$R$3*L52)</f>
        <v>0.4887820512820513</v>
      </c>
      <c r="K52" s="254">
        <f aca="true" t="shared" si="13" ref="K52:K80">SUM($K$51+$S$3*L52)</f>
        <v>0.48958333333333337</v>
      </c>
      <c r="L52" s="87">
        <f>L51+A52</f>
        <v>3</v>
      </c>
      <c r="M52" s="93"/>
      <c r="N52" s="81"/>
      <c r="O52" s="81"/>
    </row>
    <row r="53" spans="1:15" ht="12" customHeight="1">
      <c r="A53" s="230">
        <v>6</v>
      </c>
      <c r="B53" s="230">
        <f aca="true" t="shared" si="14" ref="B53:B80">$H$5-C53</f>
        <v>66.5</v>
      </c>
      <c r="C53" s="252">
        <f aca="true" t="shared" si="15" ref="C53:C80">C52+A53</f>
        <v>128.5</v>
      </c>
      <c r="D53" s="235" t="s">
        <v>580</v>
      </c>
      <c r="E53" s="233" t="s">
        <v>52</v>
      </c>
      <c r="F53" s="248"/>
      <c r="G53" s="254">
        <f t="shared" si="9"/>
        <v>0.5026041666666667</v>
      </c>
      <c r="H53" s="254">
        <f t="shared" si="10"/>
        <v>0.5041666666666667</v>
      </c>
      <c r="I53" s="254">
        <f t="shared" si="11"/>
        <v>0.5059523809523809</v>
      </c>
      <c r="J53" s="254">
        <f t="shared" si="12"/>
        <v>0.5080128205128205</v>
      </c>
      <c r="K53" s="254">
        <f t="shared" si="13"/>
        <v>0.5104166666666667</v>
      </c>
      <c r="L53" s="87">
        <f aca="true" t="shared" si="16" ref="L53:L80">L52+A53</f>
        <v>9</v>
      </c>
      <c r="M53" s="93"/>
      <c r="N53" s="81"/>
      <c r="O53" s="81"/>
    </row>
    <row r="54" spans="1:15" ht="12" customHeight="1">
      <c r="A54" s="230">
        <v>4</v>
      </c>
      <c r="B54" s="230">
        <f t="shared" si="14"/>
        <v>62.5</v>
      </c>
      <c r="C54" s="252">
        <f t="shared" si="15"/>
        <v>132.5</v>
      </c>
      <c r="D54" s="229" t="s">
        <v>377</v>
      </c>
      <c r="E54" s="248" t="s">
        <v>378</v>
      </c>
      <c r="F54" s="248"/>
      <c r="G54" s="254">
        <f t="shared" si="9"/>
        <v>0.5130208333333334</v>
      </c>
      <c r="H54" s="254">
        <f t="shared" si="10"/>
        <v>0.5152777777777778</v>
      </c>
      <c r="I54" s="254">
        <f t="shared" si="11"/>
        <v>0.5178571428571429</v>
      </c>
      <c r="J54" s="254">
        <f t="shared" si="12"/>
        <v>0.5208333333333334</v>
      </c>
      <c r="K54" s="254">
        <f t="shared" si="13"/>
        <v>0.5243055555555556</v>
      </c>
      <c r="L54" s="87">
        <f t="shared" si="16"/>
        <v>13</v>
      </c>
      <c r="M54" s="93"/>
      <c r="N54" s="81"/>
      <c r="O54" s="81"/>
    </row>
    <row r="55" spans="1:15" ht="12" customHeight="1">
      <c r="A55" s="230">
        <v>5</v>
      </c>
      <c r="B55" s="230">
        <f t="shared" si="14"/>
        <v>57.5</v>
      </c>
      <c r="C55" s="252">
        <f t="shared" si="15"/>
        <v>137.5</v>
      </c>
      <c r="D55" s="235" t="s">
        <v>683</v>
      </c>
      <c r="E55" s="248" t="s">
        <v>69</v>
      </c>
      <c r="F55" s="248"/>
      <c r="G55" s="254">
        <f t="shared" si="9"/>
        <v>0.5260416666666667</v>
      </c>
      <c r="H55" s="254">
        <f t="shared" si="10"/>
        <v>0.5291666666666667</v>
      </c>
      <c r="I55" s="254">
        <f t="shared" si="11"/>
        <v>0.5327380952380952</v>
      </c>
      <c r="J55" s="254">
        <f t="shared" si="12"/>
        <v>0.5368589743589743</v>
      </c>
      <c r="K55" s="254">
        <f t="shared" si="13"/>
        <v>0.5416666666666667</v>
      </c>
      <c r="L55" s="87">
        <f t="shared" si="16"/>
        <v>18</v>
      </c>
      <c r="M55" s="93"/>
      <c r="N55" s="81"/>
      <c r="O55" s="81"/>
    </row>
    <row r="56" spans="1:15" ht="12" customHeight="1">
      <c r="A56" s="230">
        <v>2</v>
      </c>
      <c r="B56" s="230">
        <f t="shared" si="14"/>
        <v>55.5</v>
      </c>
      <c r="C56" s="252">
        <f t="shared" si="15"/>
        <v>139.5</v>
      </c>
      <c r="D56" s="235" t="s">
        <v>581</v>
      </c>
      <c r="E56" s="233" t="s">
        <v>69</v>
      </c>
      <c r="F56" s="248"/>
      <c r="G56" s="254">
        <f t="shared" si="9"/>
        <v>0.53125</v>
      </c>
      <c r="H56" s="254">
        <f t="shared" si="10"/>
        <v>0.5347222222222222</v>
      </c>
      <c r="I56" s="254">
        <f t="shared" si="11"/>
        <v>0.5386904761904762</v>
      </c>
      <c r="J56" s="254">
        <f t="shared" si="12"/>
        <v>0.5432692307692308</v>
      </c>
      <c r="K56" s="254">
        <f t="shared" si="13"/>
        <v>0.5486111111111112</v>
      </c>
      <c r="L56" s="87">
        <f t="shared" si="16"/>
        <v>20</v>
      </c>
      <c r="M56" s="93"/>
      <c r="N56" s="81"/>
      <c r="O56" s="81"/>
    </row>
    <row r="57" spans="1:15" ht="12" customHeight="1">
      <c r="A57" s="230">
        <v>4.5</v>
      </c>
      <c r="B57" s="230">
        <f t="shared" si="14"/>
        <v>51</v>
      </c>
      <c r="C57" s="252">
        <f t="shared" si="15"/>
        <v>144</v>
      </c>
      <c r="D57" s="235" t="s">
        <v>582</v>
      </c>
      <c r="E57" s="233" t="s">
        <v>69</v>
      </c>
      <c r="F57" s="248"/>
      <c r="G57" s="254">
        <f t="shared" si="9"/>
        <v>0.54296875</v>
      </c>
      <c r="H57" s="254">
        <f t="shared" si="10"/>
        <v>0.5472222222222223</v>
      </c>
      <c r="I57" s="254">
        <f t="shared" si="11"/>
        <v>0.5520833333333334</v>
      </c>
      <c r="J57" s="254">
        <f t="shared" si="12"/>
        <v>0.5576923076923077</v>
      </c>
      <c r="K57" s="254">
        <f t="shared" si="13"/>
        <v>0.5642361111111112</v>
      </c>
      <c r="L57" s="87">
        <f t="shared" si="16"/>
        <v>24.5</v>
      </c>
      <c r="M57" s="93"/>
      <c r="N57" s="81"/>
      <c r="O57" s="81"/>
    </row>
    <row r="58" spans="1:15" ht="12" customHeight="1">
      <c r="A58" s="230">
        <v>7</v>
      </c>
      <c r="B58" s="230">
        <f t="shared" si="14"/>
        <v>44</v>
      </c>
      <c r="C58" s="252">
        <f t="shared" si="15"/>
        <v>151</v>
      </c>
      <c r="D58" s="235" t="s">
        <v>983</v>
      </c>
      <c r="E58" s="248" t="s">
        <v>69</v>
      </c>
      <c r="F58" s="248">
        <v>124</v>
      </c>
      <c r="G58" s="254">
        <f t="shared" si="9"/>
        <v>0.5611979166666667</v>
      </c>
      <c r="H58" s="254">
        <f t="shared" si="10"/>
        <v>0.5666666666666667</v>
      </c>
      <c r="I58" s="254">
        <f t="shared" si="11"/>
        <v>0.5729166666666667</v>
      </c>
      <c r="J58" s="254">
        <f t="shared" si="12"/>
        <v>0.5801282051282052</v>
      </c>
      <c r="K58" s="254">
        <f t="shared" si="13"/>
        <v>0.5885416666666667</v>
      </c>
      <c r="L58" s="87">
        <f t="shared" si="16"/>
        <v>31.5</v>
      </c>
      <c r="M58" s="93"/>
      <c r="N58" s="81"/>
      <c r="O58" s="81"/>
    </row>
    <row r="59" spans="1:15" ht="12" customHeight="1">
      <c r="A59" s="230">
        <v>1.5</v>
      </c>
      <c r="B59" s="230">
        <f t="shared" si="14"/>
        <v>42.5</v>
      </c>
      <c r="C59" s="252">
        <f t="shared" si="15"/>
        <v>152.5</v>
      </c>
      <c r="D59" s="229" t="s">
        <v>379</v>
      </c>
      <c r="E59" s="248" t="s">
        <v>69</v>
      </c>
      <c r="F59" s="248"/>
      <c r="G59" s="254">
        <f t="shared" si="9"/>
        <v>0.5651041666666667</v>
      </c>
      <c r="H59" s="254">
        <f t="shared" si="10"/>
        <v>0.5708333333333333</v>
      </c>
      <c r="I59" s="254">
        <f t="shared" si="11"/>
        <v>0.5773809523809524</v>
      </c>
      <c r="J59" s="254">
        <f t="shared" si="12"/>
        <v>0.5849358974358975</v>
      </c>
      <c r="K59" s="254">
        <f t="shared" si="13"/>
        <v>0.59375</v>
      </c>
      <c r="L59" s="87">
        <f t="shared" si="16"/>
        <v>33</v>
      </c>
      <c r="M59" s="93"/>
      <c r="N59" s="81"/>
      <c r="O59" s="81"/>
    </row>
    <row r="60" spans="1:15" ht="12" customHeight="1">
      <c r="A60" s="230">
        <v>3</v>
      </c>
      <c r="B60" s="230">
        <f t="shared" si="14"/>
        <v>39.5</v>
      </c>
      <c r="C60" s="252">
        <f t="shared" si="15"/>
        <v>155.5</v>
      </c>
      <c r="D60" s="235" t="s">
        <v>583</v>
      </c>
      <c r="E60" s="248" t="s">
        <v>69</v>
      </c>
      <c r="F60" s="248"/>
      <c r="G60" s="254">
        <f t="shared" si="9"/>
        <v>0.5729166666666667</v>
      </c>
      <c r="H60" s="254">
        <f t="shared" si="10"/>
        <v>0.5791666666666667</v>
      </c>
      <c r="I60" s="254">
        <f t="shared" si="11"/>
        <v>0.5863095238095238</v>
      </c>
      <c r="J60" s="254">
        <f t="shared" si="12"/>
        <v>0.594551282051282</v>
      </c>
      <c r="K60" s="254">
        <f t="shared" si="13"/>
        <v>0.6041666666666667</v>
      </c>
      <c r="L60" s="87">
        <f t="shared" si="16"/>
        <v>36</v>
      </c>
      <c r="M60" s="93"/>
      <c r="N60" s="81"/>
      <c r="O60" s="81"/>
    </row>
    <row r="61" spans="1:15" ht="12" customHeight="1">
      <c r="A61" s="230">
        <v>2.5</v>
      </c>
      <c r="B61" s="230">
        <f t="shared" si="14"/>
        <v>37</v>
      </c>
      <c r="C61" s="252">
        <f t="shared" si="15"/>
        <v>158</v>
      </c>
      <c r="D61" s="235" t="s">
        <v>584</v>
      </c>
      <c r="E61" s="248" t="s">
        <v>69</v>
      </c>
      <c r="F61" s="248"/>
      <c r="G61" s="254">
        <f t="shared" si="9"/>
        <v>0.5794270833333334</v>
      </c>
      <c r="H61" s="254">
        <f t="shared" si="10"/>
        <v>0.5861111111111111</v>
      </c>
      <c r="I61" s="254">
        <f t="shared" si="11"/>
        <v>0.59375</v>
      </c>
      <c r="J61" s="254">
        <f t="shared" si="12"/>
        <v>0.6025641025641025</v>
      </c>
      <c r="K61" s="254">
        <f t="shared" si="13"/>
        <v>0.6128472222222222</v>
      </c>
      <c r="L61" s="87">
        <f t="shared" si="16"/>
        <v>38.5</v>
      </c>
      <c r="M61" s="93"/>
      <c r="N61" s="81"/>
      <c r="O61" s="81"/>
    </row>
    <row r="62" spans="1:15" ht="12" customHeight="1">
      <c r="A62" s="230">
        <v>6</v>
      </c>
      <c r="B62" s="230">
        <f t="shared" si="14"/>
        <v>31</v>
      </c>
      <c r="C62" s="252">
        <f t="shared" si="15"/>
        <v>164</v>
      </c>
      <c r="D62" s="229" t="s">
        <v>380</v>
      </c>
      <c r="E62" s="248" t="s">
        <v>381</v>
      </c>
      <c r="F62" s="248">
        <v>71</v>
      </c>
      <c r="G62" s="254">
        <f t="shared" si="9"/>
        <v>0.5950520833333334</v>
      </c>
      <c r="H62" s="254">
        <f t="shared" si="10"/>
        <v>0.6027777777777777</v>
      </c>
      <c r="I62" s="254">
        <f t="shared" si="11"/>
        <v>0.6116071428571429</v>
      </c>
      <c r="J62" s="254">
        <f t="shared" si="12"/>
        <v>0.6217948717948718</v>
      </c>
      <c r="K62" s="254">
        <f t="shared" si="13"/>
        <v>0.6336805555555556</v>
      </c>
      <c r="L62" s="87">
        <f t="shared" si="16"/>
        <v>44.5</v>
      </c>
      <c r="M62" s="93"/>
      <c r="N62" s="81"/>
      <c r="O62" s="81"/>
    </row>
    <row r="63" spans="1:15" ht="12" customHeight="1">
      <c r="A63" s="230">
        <v>2.5</v>
      </c>
      <c r="B63" s="230">
        <f t="shared" si="14"/>
        <v>28.5</v>
      </c>
      <c r="C63" s="252">
        <f t="shared" si="15"/>
        <v>166.5</v>
      </c>
      <c r="D63" s="235" t="s">
        <v>984</v>
      </c>
      <c r="E63" s="248" t="s">
        <v>381</v>
      </c>
      <c r="F63" s="248"/>
      <c r="G63" s="254">
        <f t="shared" si="9"/>
        <v>0.6015625</v>
      </c>
      <c r="H63" s="254">
        <f t="shared" si="10"/>
        <v>0.6097222222222223</v>
      </c>
      <c r="I63" s="254">
        <f t="shared" si="11"/>
        <v>0.6190476190476191</v>
      </c>
      <c r="J63" s="254">
        <f t="shared" si="12"/>
        <v>0.6298076923076923</v>
      </c>
      <c r="K63" s="254">
        <f t="shared" si="13"/>
        <v>0.6423611111111112</v>
      </c>
      <c r="L63" s="87">
        <f t="shared" si="16"/>
        <v>47</v>
      </c>
      <c r="M63" s="93"/>
      <c r="N63" s="81"/>
      <c r="O63" s="81"/>
    </row>
    <row r="64" spans="1:15" ht="12" customHeight="1">
      <c r="A64" s="230">
        <v>4</v>
      </c>
      <c r="B64" s="230">
        <f t="shared" si="14"/>
        <v>24.5</v>
      </c>
      <c r="C64" s="252">
        <f t="shared" si="15"/>
        <v>170.5</v>
      </c>
      <c r="D64" s="229" t="s">
        <v>382</v>
      </c>
      <c r="E64" s="233" t="s">
        <v>87</v>
      </c>
      <c r="F64" s="248">
        <v>134</v>
      </c>
      <c r="G64" s="254">
        <f t="shared" si="9"/>
        <v>0.6119791666666667</v>
      </c>
      <c r="H64" s="254">
        <f t="shared" si="10"/>
        <v>0.6208333333333333</v>
      </c>
      <c r="I64" s="254">
        <f t="shared" si="11"/>
        <v>0.6309523809523809</v>
      </c>
      <c r="J64" s="254">
        <f t="shared" si="12"/>
        <v>0.6426282051282052</v>
      </c>
      <c r="K64" s="254">
        <f t="shared" si="13"/>
        <v>0.65625</v>
      </c>
      <c r="L64" s="87">
        <f t="shared" si="16"/>
        <v>51</v>
      </c>
      <c r="M64" s="93"/>
      <c r="N64" s="81"/>
      <c r="O64" s="81"/>
    </row>
    <row r="65" spans="1:15" ht="12" customHeight="1">
      <c r="A65" s="230">
        <v>1.5</v>
      </c>
      <c r="B65" s="230">
        <f t="shared" si="14"/>
        <v>23</v>
      </c>
      <c r="C65" s="252">
        <f t="shared" si="15"/>
        <v>172</v>
      </c>
      <c r="D65" s="229" t="s">
        <v>383</v>
      </c>
      <c r="E65" s="248" t="s">
        <v>87</v>
      </c>
      <c r="F65" s="248"/>
      <c r="G65" s="254">
        <f t="shared" si="9"/>
        <v>0.6158854166666667</v>
      </c>
      <c r="H65" s="254">
        <f t="shared" si="10"/>
        <v>0.625</v>
      </c>
      <c r="I65" s="254">
        <f t="shared" si="11"/>
        <v>0.6354166666666667</v>
      </c>
      <c r="J65" s="254">
        <f t="shared" si="12"/>
        <v>0.6474358974358975</v>
      </c>
      <c r="K65" s="254">
        <f t="shared" si="13"/>
        <v>0.6614583333333334</v>
      </c>
      <c r="L65" s="87">
        <f t="shared" si="16"/>
        <v>52.5</v>
      </c>
      <c r="M65" s="93"/>
      <c r="N65" s="81"/>
      <c r="O65" s="81"/>
    </row>
    <row r="66" spans="1:15" ht="12" customHeight="1">
      <c r="A66" s="230">
        <v>3</v>
      </c>
      <c r="B66" s="230">
        <f t="shared" si="14"/>
        <v>20</v>
      </c>
      <c r="C66" s="252">
        <f t="shared" si="15"/>
        <v>175</v>
      </c>
      <c r="D66" s="235" t="s">
        <v>585</v>
      </c>
      <c r="E66" s="233" t="s">
        <v>87</v>
      </c>
      <c r="F66" s="248"/>
      <c r="G66" s="254">
        <f t="shared" si="9"/>
        <v>0.6236979166666667</v>
      </c>
      <c r="H66" s="254">
        <f t="shared" si="10"/>
        <v>0.6333333333333333</v>
      </c>
      <c r="I66" s="254">
        <f t="shared" si="11"/>
        <v>0.6443452380952381</v>
      </c>
      <c r="J66" s="254">
        <f t="shared" si="12"/>
        <v>0.657051282051282</v>
      </c>
      <c r="K66" s="254">
        <f t="shared" si="13"/>
        <v>0.671875</v>
      </c>
      <c r="L66" s="87">
        <f t="shared" si="16"/>
        <v>55.5</v>
      </c>
      <c r="M66" s="93"/>
      <c r="N66" s="81"/>
      <c r="O66" s="81"/>
    </row>
    <row r="67" spans="1:15" ht="12" customHeight="1">
      <c r="A67" s="230">
        <v>2.5</v>
      </c>
      <c r="B67" s="230">
        <f t="shared" si="14"/>
        <v>17.5</v>
      </c>
      <c r="C67" s="252">
        <f t="shared" si="15"/>
        <v>177.5</v>
      </c>
      <c r="D67" s="229" t="s">
        <v>384</v>
      </c>
      <c r="E67" s="248" t="s">
        <v>87</v>
      </c>
      <c r="F67" s="248"/>
      <c r="G67" s="254">
        <f t="shared" si="9"/>
        <v>0.6302083333333334</v>
      </c>
      <c r="H67" s="254">
        <f t="shared" si="10"/>
        <v>0.6402777777777777</v>
      </c>
      <c r="I67" s="254">
        <f t="shared" si="11"/>
        <v>0.6517857142857143</v>
      </c>
      <c r="J67" s="254">
        <f t="shared" si="12"/>
        <v>0.6650641025641026</v>
      </c>
      <c r="K67" s="254">
        <f t="shared" si="13"/>
        <v>0.6805555555555556</v>
      </c>
      <c r="L67" s="87">
        <f t="shared" si="16"/>
        <v>58</v>
      </c>
      <c r="M67" s="93"/>
      <c r="N67" s="81"/>
      <c r="O67" s="81"/>
    </row>
    <row r="68" spans="1:15" ht="12" customHeight="1">
      <c r="A68" s="230">
        <v>2.5</v>
      </c>
      <c r="B68" s="230">
        <f t="shared" si="14"/>
        <v>15</v>
      </c>
      <c r="C68" s="252">
        <f t="shared" si="15"/>
        <v>180</v>
      </c>
      <c r="D68" s="241" t="s">
        <v>684</v>
      </c>
      <c r="E68" s="248" t="s">
        <v>87</v>
      </c>
      <c r="F68" s="248"/>
      <c r="G68" s="254">
        <f t="shared" si="9"/>
        <v>0.63671875</v>
      </c>
      <c r="H68" s="254">
        <f t="shared" si="10"/>
        <v>0.6472222222222223</v>
      </c>
      <c r="I68" s="254">
        <f t="shared" si="11"/>
        <v>0.6592261904761905</v>
      </c>
      <c r="J68" s="254">
        <f t="shared" si="12"/>
        <v>0.6730769230769231</v>
      </c>
      <c r="K68" s="254">
        <f t="shared" si="13"/>
        <v>0.6892361111111112</v>
      </c>
      <c r="L68" s="87">
        <f t="shared" si="16"/>
        <v>60.5</v>
      </c>
      <c r="M68" s="93"/>
      <c r="N68" s="81"/>
      <c r="O68" s="81"/>
    </row>
    <row r="69" spans="1:15" ht="12" customHeight="1">
      <c r="A69" s="230">
        <v>2</v>
      </c>
      <c r="B69" s="230">
        <f t="shared" si="14"/>
        <v>13</v>
      </c>
      <c r="C69" s="252">
        <f t="shared" si="15"/>
        <v>182</v>
      </c>
      <c r="D69" s="241" t="s">
        <v>685</v>
      </c>
      <c r="E69" s="248" t="s">
        <v>87</v>
      </c>
      <c r="F69" s="248"/>
      <c r="G69" s="254">
        <f t="shared" si="9"/>
        <v>0.6419270833333334</v>
      </c>
      <c r="H69" s="254">
        <f t="shared" si="10"/>
        <v>0.6527777777777778</v>
      </c>
      <c r="I69" s="254">
        <f t="shared" si="11"/>
        <v>0.6651785714285714</v>
      </c>
      <c r="J69" s="254">
        <f t="shared" si="12"/>
        <v>0.6794871794871795</v>
      </c>
      <c r="K69" s="254">
        <f t="shared" si="13"/>
        <v>0.6961805555555556</v>
      </c>
      <c r="L69" s="87">
        <f t="shared" si="16"/>
        <v>62.5</v>
      </c>
      <c r="M69" s="93"/>
      <c r="N69" s="81"/>
      <c r="O69" s="81"/>
    </row>
    <row r="70" spans="1:15" ht="12" customHeight="1">
      <c r="A70" s="230">
        <v>2</v>
      </c>
      <c r="B70" s="230">
        <f t="shared" si="14"/>
        <v>11</v>
      </c>
      <c r="C70" s="252">
        <f t="shared" si="15"/>
        <v>184</v>
      </c>
      <c r="D70" s="271" t="s">
        <v>586</v>
      </c>
      <c r="E70" s="248" t="s">
        <v>87</v>
      </c>
      <c r="F70" s="267"/>
      <c r="G70" s="254">
        <f t="shared" si="9"/>
        <v>0.6471354166666667</v>
      </c>
      <c r="H70" s="254">
        <f t="shared" si="10"/>
        <v>0.6583333333333333</v>
      </c>
      <c r="I70" s="254">
        <f t="shared" si="11"/>
        <v>0.6711309523809523</v>
      </c>
      <c r="J70" s="254">
        <f t="shared" si="12"/>
        <v>0.6858974358974359</v>
      </c>
      <c r="K70" s="254">
        <f t="shared" si="13"/>
        <v>0.703125</v>
      </c>
      <c r="L70" s="87">
        <f t="shared" si="16"/>
        <v>64.5</v>
      </c>
      <c r="M70" s="93"/>
      <c r="N70" s="81"/>
      <c r="O70" s="81"/>
    </row>
    <row r="71" spans="1:15" ht="12" customHeight="1">
      <c r="A71" s="230">
        <v>5</v>
      </c>
      <c r="B71" s="230">
        <f t="shared" si="14"/>
        <v>6</v>
      </c>
      <c r="C71" s="252">
        <f t="shared" si="15"/>
        <v>189</v>
      </c>
      <c r="D71" s="229" t="s">
        <v>385</v>
      </c>
      <c r="E71" s="248" t="s">
        <v>87</v>
      </c>
      <c r="F71" s="233"/>
      <c r="G71" s="254">
        <f t="shared" si="9"/>
        <v>0.66015625</v>
      </c>
      <c r="H71" s="254">
        <f t="shared" si="10"/>
        <v>0.6722222222222223</v>
      </c>
      <c r="I71" s="254">
        <f t="shared" si="11"/>
        <v>0.6860119047619048</v>
      </c>
      <c r="J71" s="254">
        <f t="shared" si="12"/>
        <v>0.7019230769230769</v>
      </c>
      <c r="K71" s="254">
        <f t="shared" si="13"/>
        <v>0.7204861111111112</v>
      </c>
      <c r="L71" s="87">
        <f t="shared" si="16"/>
        <v>69.5</v>
      </c>
      <c r="M71" s="93"/>
      <c r="N71" s="81"/>
      <c r="O71" s="81"/>
    </row>
    <row r="72" spans="1:12" ht="12" customHeight="1" hidden="1">
      <c r="A72" s="230"/>
      <c r="B72" s="230">
        <f t="shared" si="14"/>
        <v>6</v>
      </c>
      <c r="C72" s="252">
        <f t="shared" si="15"/>
        <v>189</v>
      </c>
      <c r="D72" s="241"/>
      <c r="E72" s="206"/>
      <c r="F72" s="233"/>
      <c r="G72" s="254">
        <f t="shared" si="9"/>
        <v>0.66015625</v>
      </c>
      <c r="H72" s="254">
        <f t="shared" si="10"/>
        <v>0.6722222222222223</v>
      </c>
      <c r="I72" s="254">
        <f t="shared" si="11"/>
        <v>0.6860119047619048</v>
      </c>
      <c r="J72" s="254">
        <f t="shared" si="12"/>
        <v>0.7019230769230769</v>
      </c>
      <c r="K72" s="254">
        <f t="shared" si="13"/>
        <v>0.7204861111111112</v>
      </c>
      <c r="L72" s="87">
        <f t="shared" si="16"/>
        <v>69.5</v>
      </c>
    </row>
    <row r="73" spans="1:12" ht="12" customHeight="1" hidden="1">
      <c r="A73" s="230"/>
      <c r="B73" s="230">
        <f t="shared" si="14"/>
        <v>6</v>
      </c>
      <c r="C73" s="252">
        <f t="shared" si="15"/>
        <v>189</v>
      </c>
      <c r="D73" s="235"/>
      <c r="E73" s="206"/>
      <c r="F73" s="233"/>
      <c r="G73" s="254">
        <f t="shared" si="9"/>
        <v>0.66015625</v>
      </c>
      <c r="H73" s="254">
        <f t="shared" si="10"/>
        <v>0.6722222222222223</v>
      </c>
      <c r="I73" s="254">
        <f t="shared" si="11"/>
        <v>0.6860119047619048</v>
      </c>
      <c r="J73" s="254">
        <f t="shared" si="12"/>
        <v>0.7019230769230769</v>
      </c>
      <c r="K73" s="254">
        <f t="shared" si="13"/>
        <v>0.7204861111111112</v>
      </c>
      <c r="L73" s="87">
        <f t="shared" si="16"/>
        <v>69.5</v>
      </c>
    </row>
    <row r="74" spans="1:12" ht="12" customHeight="1" hidden="1">
      <c r="A74" s="230"/>
      <c r="B74" s="230">
        <f t="shared" si="14"/>
        <v>6</v>
      </c>
      <c r="C74" s="252">
        <f t="shared" si="15"/>
        <v>189</v>
      </c>
      <c r="D74" s="235"/>
      <c r="E74" s="206"/>
      <c r="F74" s="233"/>
      <c r="G74" s="254">
        <f t="shared" si="9"/>
        <v>0.66015625</v>
      </c>
      <c r="H74" s="254">
        <f t="shared" si="10"/>
        <v>0.6722222222222223</v>
      </c>
      <c r="I74" s="254">
        <f t="shared" si="11"/>
        <v>0.6860119047619048</v>
      </c>
      <c r="J74" s="254">
        <f t="shared" si="12"/>
        <v>0.7019230769230769</v>
      </c>
      <c r="K74" s="254">
        <f t="shared" si="13"/>
        <v>0.7204861111111112</v>
      </c>
      <c r="L74" s="87">
        <f t="shared" si="16"/>
        <v>69.5</v>
      </c>
    </row>
    <row r="75" spans="1:12" ht="12" customHeight="1" hidden="1">
      <c r="A75" s="230"/>
      <c r="B75" s="230">
        <f t="shared" si="14"/>
        <v>6</v>
      </c>
      <c r="C75" s="252">
        <f t="shared" si="15"/>
        <v>189</v>
      </c>
      <c r="D75" s="235"/>
      <c r="E75" s="206"/>
      <c r="F75" s="233"/>
      <c r="G75" s="254">
        <f t="shared" si="9"/>
        <v>0.66015625</v>
      </c>
      <c r="H75" s="254">
        <f t="shared" si="10"/>
        <v>0.6722222222222223</v>
      </c>
      <c r="I75" s="254">
        <f t="shared" si="11"/>
        <v>0.6860119047619048</v>
      </c>
      <c r="J75" s="254">
        <f t="shared" si="12"/>
        <v>0.7019230769230769</v>
      </c>
      <c r="K75" s="254">
        <f t="shared" si="13"/>
        <v>0.7204861111111112</v>
      </c>
      <c r="L75" s="87">
        <f t="shared" si="16"/>
        <v>69.5</v>
      </c>
    </row>
    <row r="76" spans="1:12" ht="12" customHeight="1" hidden="1">
      <c r="A76" s="230"/>
      <c r="B76" s="230">
        <f t="shared" si="14"/>
        <v>6</v>
      </c>
      <c r="C76" s="252">
        <f t="shared" si="15"/>
        <v>189</v>
      </c>
      <c r="D76" s="229"/>
      <c r="E76" s="206"/>
      <c r="F76" s="233"/>
      <c r="G76" s="254">
        <f t="shared" si="9"/>
        <v>0.66015625</v>
      </c>
      <c r="H76" s="254">
        <f t="shared" si="10"/>
        <v>0.6722222222222223</v>
      </c>
      <c r="I76" s="254">
        <f t="shared" si="11"/>
        <v>0.6860119047619048</v>
      </c>
      <c r="J76" s="254">
        <f t="shared" si="12"/>
        <v>0.7019230769230769</v>
      </c>
      <c r="K76" s="254">
        <f t="shared" si="13"/>
        <v>0.7204861111111112</v>
      </c>
      <c r="L76" s="87">
        <f t="shared" si="16"/>
        <v>69.5</v>
      </c>
    </row>
    <row r="77" spans="1:12" ht="12" customHeight="1" hidden="1">
      <c r="A77" s="230"/>
      <c r="B77" s="230">
        <f t="shared" si="14"/>
        <v>6</v>
      </c>
      <c r="C77" s="252">
        <f t="shared" si="15"/>
        <v>189</v>
      </c>
      <c r="D77" s="229"/>
      <c r="E77" s="206"/>
      <c r="F77" s="233"/>
      <c r="G77" s="254">
        <f t="shared" si="9"/>
        <v>0.66015625</v>
      </c>
      <c r="H77" s="254">
        <f t="shared" si="10"/>
        <v>0.6722222222222223</v>
      </c>
      <c r="I77" s="254">
        <f t="shared" si="11"/>
        <v>0.6860119047619048</v>
      </c>
      <c r="J77" s="254">
        <f t="shared" si="12"/>
        <v>0.7019230769230769</v>
      </c>
      <c r="K77" s="254">
        <f t="shared" si="13"/>
        <v>0.7204861111111112</v>
      </c>
      <c r="L77" s="87">
        <f t="shared" si="16"/>
        <v>69.5</v>
      </c>
    </row>
    <row r="78" spans="1:13" ht="12" customHeight="1" hidden="1">
      <c r="A78" s="230"/>
      <c r="B78" s="230">
        <f t="shared" si="14"/>
        <v>6</v>
      </c>
      <c r="C78" s="252">
        <f t="shared" si="15"/>
        <v>189</v>
      </c>
      <c r="D78" s="229"/>
      <c r="E78" s="206"/>
      <c r="F78" s="233"/>
      <c r="G78" s="254">
        <f t="shared" si="9"/>
        <v>0.66015625</v>
      </c>
      <c r="H78" s="254">
        <f t="shared" si="10"/>
        <v>0.6722222222222223</v>
      </c>
      <c r="I78" s="254">
        <f t="shared" si="11"/>
        <v>0.6860119047619048</v>
      </c>
      <c r="J78" s="254">
        <f t="shared" si="12"/>
        <v>0.7019230769230769</v>
      </c>
      <c r="K78" s="254">
        <f t="shared" si="13"/>
        <v>0.7204861111111112</v>
      </c>
      <c r="L78" s="87">
        <f t="shared" si="16"/>
        <v>69.5</v>
      </c>
      <c r="M78" s="3" t="s">
        <v>46</v>
      </c>
    </row>
    <row r="79" spans="1:12" ht="12" customHeight="1" hidden="1">
      <c r="A79" s="230"/>
      <c r="B79" s="230">
        <f t="shared" si="14"/>
        <v>6</v>
      </c>
      <c r="C79" s="252">
        <f t="shared" si="15"/>
        <v>189</v>
      </c>
      <c r="D79" s="229"/>
      <c r="E79" s="206"/>
      <c r="F79" s="233"/>
      <c r="G79" s="254">
        <f t="shared" si="9"/>
        <v>0.66015625</v>
      </c>
      <c r="H79" s="254">
        <f t="shared" si="10"/>
        <v>0.6722222222222223</v>
      </c>
      <c r="I79" s="254">
        <f t="shared" si="11"/>
        <v>0.6860119047619048</v>
      </c>
      <c r="J79" s="254">
        <f t="shared" si="12"/>
        <v>0.7019230769230769</v>
      </c>
      <c r="K79" s="254">
        <f t="shared" si="13"/>
        <v>0.7204861111111112</v>
      </c>
      <c r="L79" s="87">
        <f t="shared" si="16"/>
        <v>69.5</v>
      </c>
    </row>
    <row r="80" spans="1:12" ht="12" customHeight="1">
      <c r="A80" s="230">
        <v>6</v>
      </c>
      <c r="B80" s="230">
        <f t="shared" si="14"/>
        <v>0</v>
      </c>
      <c r="C80" s="252">
        <f t="shared" si="15"/>
        <v>195</v>
      </c>
      <c r="D80" s="232" t="s">
        <v>802</v>
      </c>
      <c r="E80" s="248"/>
      <c r="F80" s="248">
        <v>142</v>
      </c>
      <c r="G80" s="254">
        <f t="shared" si="9"/>
        <v>0.67578125</v>
      </c>
      <c r="H80" s="254">
        <f t="shared" si="10"/>
        <v>0.6888888888888889</v>
      </c>
      <c r="I80" s="254">
        <f t="shared" si="11"/>
        <v>0.7038690476190477</v>
      </c>
      <c r="J80" s="254">
        <f t="shared" si="12"/>
        <v>0.7211538461538461</v>
      </c>
      <c r="K80" s="254">
        <f t="shared" si="13"/>
        <v>0.7413194444444444</v>
      </c>
      <c r="L80" s="87">
        <f t="shared" si="16"/>
        <v>75.5</v>
      </c>
    </row>
    <row r="81" ht="12.75" customHeight="1">
      <c r="E81" s="10"/>
    </row>
  </sheetData>
  <sheetProtection/>
  <mergeCells count="7">
    <mergeCell ref="H6:K6"/>
    <mergeCell ref="A1:K1"/>
    <mergeCell ref="L1:M1"/>
    <mergeCell ref="A2:K2"/>
    <mergeCell ref="A3:K3"/>
    <mergeCell ref="A4:K4"/>
    <mergeCell ref="D5:G5"/>
  </mergeCells>
  <printOptions horizontalCentered="1"/>
  <pageMargins left="0.3937007874015748" right="0.3937007874015748" top="0.3937007874015748" bottom="0.3937007874015748" header="0.5118110236220472" footer="0.3937007874015748"/>
  <pageSetup horizontalDpi="300" verticalDpi="300" orientation="portrait" paperSize="9" scale="88" r:id="rId2"/>
  <headerFooter alignWithMargins="0">
    <oddFooter>&amp;L&amp;F  &amp;D &amp;T&amp;R&amp;8Les communes en lettres majuscules sont des
 chefs-lieux de cantons, sous-préfectures ou préfectures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6"/>
  <sheetViews>
    <sheetView zoomScalePageLayoutView="0" workbookViewId="0" topLeftCell="A49">
      <selection activeCell="D74" sqref="D74"/>
    </sheetView>
  </sheetViews>
  <sheetFormatPr defaultColWidth="8.57421875" defaultRowHeight="12.75" customHeight="1"/>
  <cols>
    <col min="1" max="1" width="6.7109375" style="1" customWidth="1"/>
    <col min="2" max="3" width="8.7109375" style="2" customWidth="1"/>
    <col min="4" max="4" width="31.7109375" style="3" customWidth="1"/>
    <col min="5" max="10" width="7.7109375" style="2" customWidth="1"/>
    <col min="11" max="11" width="7.7109375" style="45" customWidth="1"/>
    <col min="12" max="14" width="8.57421875" style="3" customWidth="1"/>
    <col min="15" max="19" width="9.421875" style="3" customWidth="1"/>
    <col min="20" max="20" width="8.57421875" style="3" customWidth="1"/>
    <col min="21" max="16384" width="8.57421875" style="3" customWidth="1"/>
  </cols>
  <sheetData>
    <row r="1" spans="1:19" ht="12.75" customHeight="1">
      <c r="A1" s="407" t="s">
        <v>0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9" t="s">
        <v>1</v>
      </c>
      <c r="M1" s="409"/>
      <c r="N1" s="7">
        <v>0.041666666666666664</v>
      </c>
      <c r="O1" s="8">
        <v>16</v>
      </c>
      <c r="P1" s="8">
        <v>15</v>
      </c>
      <c r="Q1" s="8">
        <v>14</v>
      </c>
      <c r="R1" s="8">
        <v>13</v>
      </c>
      <c r="S1" s="9">
        <v>12</v>
      </c>
    </row>
    <row r="2" spans="1:19" ht="12.75" customHeight="1">
      <c r="A2" s="394" t="s">
        <v>720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11"/>
      <c r="M2" s="6"/>
      <c r="N2" s="11"/>
      <c r="O2" s="11"/>
      <c r="P2" s="5"/>
      <c r="Q2" s="5"/>
      <c r="R2" s="5"/>
      <c r="S2" s="12"/>
    </row>
    <row r="3" spans="1:19" ht="12.75" customHeight="1">
      <c r="A3" s="395">
        <v>40754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13" t="s">
        <v>2</v>
      </c>
      <c r="M3" s="6">
        <v>1</v>
      </c>
      <c r="N3" s="11" t="s">
        <v>3</v>
      </c>
      <c r="O3" s="14">
        <f>($N$1/O1)</f>
        <v>0.0026041666666666665</v>
      </c>
      <c r="P3" s="14">
        <f>($N$1/P1)</f>
        <v>0.0027777777777777775</v>
      </c>
      <c r="Q3" s="14">
        <f>($N$1/Q1)</f>
        <v>0.002976190476190476</v>
      </c>
      <c r="R3" s="14">
        <f>($N$1/R1)</f>
        <v>0.003205128205128205</v>
      </c>
      <c r="S3" s="15">
        <f>($N$1/S1)</f>
        <v>0.003472222222222222</v>
      </c>
    </row>
    <row r="4" spans="1:12" ht="12.75" customHeight="1">
      <c r="A4" s="393" t="s">
        <v>735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8"/>
    </row>
    <row r="5" spans="1:15" ht="12.75" customHeight="1" thickBot="1">
      <c r="A5" s="17"/>
      <c r="B5" s="10"/>
      <c r="C5" s="175"/>
      <c r="D5" s="396" t="s">
        <v>803</v>
      </c>
      <c r="E5" s="396"/>
      <c r="F5" s="396"/>
      <c r="G5" s="396"/>
      <c r="H5" s="17">
        <v>159</v>
      </c>
      <c r="I5" s="10" t="s">
        <v>4</v>
      </c>
      <c r="J5" s="10"/>
      <c r="L5" s="18">
        <v>0.17708333333333334</v>
      </c>
      <c r="M5" s="18">
        <v>0.17708333333333334</v>
      </c>
      <c r="N5" s="3" t="s">
        <v>5</v>
      </c>
      <c r="O5" s="54"/>
    </row>
    <row r="6" spans="1:14" ht="12.75" customHeight="1" thickBot="1">
      <c r="A6" s="19"/>
      <c r="B6" s="20" t="s">
        <v>4</v>
      </c>
      <c r="C6" s="46"/>
      <c r="D6" s="21" t="s">
        <v>6</v>
      </c>
      <c r="E6" s="22" t="s">
        <v>7</v>
      </c>
      <c r="F6" s="22" t="s">
        <v>8</v>
      </c>
      <c r="G6" s="23"/>
      <c r="H6" s="408" t="s">
        <v>9</v>
      </c>
      <c r="I6" s="408"/>
      <c r="J6" s="408"/>
      <c r="K6" s="408"/>
      <c r="L6" s="18">
        <v>0.4375</v>
      </c>
      <c r="M6" s="18">
        <v>0.4375</v>
      </c>
      <c r="N6" s="16" t="s">
        <v>10</v>
      </c>
    </row>
    <row r="7" spans="1:13" ht="12.75" customHeight="1" thickBot="1">
      <c r="A7" s="186"/>
      <c r="B7" s="187" t="s">
        <v>11</v>
      </c>
      <c r="C7" s="188" t="s">
        <v>12</v>
      </c>
      <c r="D7" s="58"/>
      <c r="E7" s="215" t="s">
        <v>13</v>
      </c>
      <c r="F7" s="59"/>
      <c r="G7" s="59" t="s">
        <v>14</v>
      </c>
      <c r="H7" s="59" t="s">
        <v>15</v>
      </c>
      <c r="I7" s="59" t="s">
        <v>16</v>
      </c>
      <c r="J7" s="59" t="s">
        <v>17</v>
      </c>
      <c r="K7" s="59" t="s">
        <v>18</v>
      </c>
      <c r="L7" s="10"/>
      <c r="M7" s="4"/>
    </row>
    <row r="8" spans="1:13" s="81" customFormat="1" ht="12.75" customHeight="1">
      <c r="A8" s="227"/>
      <c r="B8" s="247"/>
      <c r="C8" s="247"/>
      <c r="D8" s="228" t="s">
        <v>371</v>
      </c>
      <c r="E8" s="248"/>
      <c r="F8" s="229"/>
      <c r="G8" s="249"/>
      <c r="H8" s="250"/>
      <c r="I8" s="251"/>
      <c r="J8" s="251"/>
      <c r="K8" s="250"/>
      <c r="L8" s="92"/>
      <c r="M8" s="93"/>
    </row>
    <row r="9" spans="1:15" s="81" customFormat="1" ht="12.75" customHeight="1">
      <c r="A9" s="230">
        <v>0</v>
      </c>
      <c r="B9" s="252">
        <f>$H$5</f>
        <v>159</v>
      </c>
      <c r="C9" s="252">
        <f>A9</f>
        <v>0</v>
      </c>
      <c r="D9" s="232" t="s">
        <v>804</v>
      </c>
      <c r="E9" s="233" t="s">
        <v>686</v>
      </c>
      <c r="F9" s="248">
        <v>142</v>
      </c>
      <c r="G9" s="253">
        <f>$L$5</f>
        <v>0.17708333333333334</v>
      </c>
      <c r="H9" s="253">
        <f>$L$5</f>
        <v>0.17708333333333334</v>
      </c>
      <c r="I9" s="253">
        <f>$L$5</f>
        <v>0.17708333333333334</v>
      </c>
      <c r="J9" s="253">
        <f>$M$5</f>
        <v>0.17708333333333334</v>
      </c>
      <c r="K9" s="253">
        <f>$M$5</f>
        <v>0.17708333333333334</v>
      </c>
      <c r="L9" s="94"/>
      <c r="M9" s="93"/>
      <c r="N9" s="93"/>
      <c r="O9" s="93"/>
    </row>
    <row r="10" spans="1:15" s="81" customFormat="1" ht="12.75" customHeight="1">
      <c r="A10" s="230">
        <v>4.5</v>
      </c>
      <c r="B10" s="131">
        <f>B9-A10</f>
        <v>154.5</v>
      </c>
      <c r="C10" s="131">
        <f>C9+A10</f>
        <v>4.5</v>
      </c>
      <c r="D10" s="235" t="s">
        <v>687</v>
      </c>
      <c r="E10" s="233" t="s">
        <v>686</v>
      </c>
      <c r="F10" s="248">
        <v>191</v>
      </c>
      <c r="G10" s="254">
        <f>SUM($G$9+$O$3*C10)</f>
        <v>0.18880208333333334</v>
      </c>
      <c r="H10" s="254">
        <f>SUM($H$9+$P$3*C10)</f>
        <v>0.18958333333333335</v>
      </c>
      <c r="I10" s="254">
        <f>SUM($I$9+$Q$3*C10)</f>
        <v>0.1904761904761905</v>
      </c>
      <c r="J10" s="254">
        <f>SUM($J$9+$R$3*C10)</f>
        <v>0.19150641025641027</v>
      </c>
      <c r="K10" s="254">
        <f>SUM($K$9+$S$3*C10)</f>
        <v>0.19270833333333334</v>
      </c>
      <c r="L10" s="94"/>
      <c r="M10" s="93"/>
      <c r="N10" s="93"/>
      <c r="O10" s="93"/>
    </row>
    <row r="11" spans="1:15" s="81" customFormat="1" ht="12.75" customHeight="1">
      <c r="A11" s="230">
        <v>4.5</v>
      </c>
      <c r="B11" s="131">
        <f aca="true" t="shared" si="0" ref="B11:B49">B10-A11</f>
        <v>150</v>
      </c>
      <c r="C11" s="131">
        <f aca="true" t="shared" si="1" ref="C11:C49">C10+A11</f>
        <v>9</v>
      </c>
      <c r="D11" s="235" t="s">
        <v>688</v>
      </c>
      <c r="E11" s="233" t="s">
        <v>450</v>
      </c>
      <c r="F11" s="248"/>
      <c r="G11" s="254">
        <f aca="true" t="shared" si="2" ref="G11:G49">SUM($G$9+$O$3*C11)</f>
        <v>0.20052083333333334</v>
      </c>
      <c r="H11" s="254">
        <f aca="true" t="shared" si="3" ref="H11:H49">SUM($H$9+$P$3*C11)</f>
        <v>0.20208333333333334</v>
      </c>
      <c r="I11" s="254">
        <f aca="true" t="shared" si="4" ref="I11:I49">SUM($I$9+$Q$3*C11)</f>
        <v>0.20386904761904762</v>
      </c>
      <c r="J11" s="254">
        <f aca="true" t="shared" si="5" ref="J11:J49">SUM($J$9+$R$3*C11)</f>
        <v>0.2059294871794872</v>
      </c>
      <c r="K11" s="254">
        <f aca="true" t="shared" si="6" ref="K11:K49">SUM($K$9+$S$3*C11)</f>
        <v>0.20833333333333334</v>
      </c>
      <c r="L11" s="94"/>
      <c r="M11" s="93"/>
      <c r="N11" s="93"/>
      <c r="O11" s="93"/>
    </row>
    <row r="12" spans="1:15" s="81" customFormat="1" ht="12.75" customHeight="1">
      <c r="A12" s="230">
        <v>7.5</v>
      </c>
      <c r="B12" s="131">
        <f t="shared" si="0"/>
        <v>142.5</v>
      </c>
      <c r="C12" s="131">
        <f t="shared" si="1"/>
        <v>16.5</v>
      </c>
      <c r="D12" s="235" t="s">
        <v>689</v>
      </c>
      <c r="E12" s="233" t="s">
        <v>450</v>
      </c>
      <c r="F12" s="248"/>
      <c r="G12" s="254">
        <f t="shared" si="2"/>
        <v>0.22005208333333334</v>
      </c>
      <c r="H12" s="254">
        <f t="shared" si="3"/>
        <v>0.22291666666666668</v>
      </c>
      <c r="I12" s="254">
        <f t="shared" si="4"/>
        <v>0.2261904761904762</v>
      </c>
      <c r="J12" s="254">
        <f t="shared" si="5"/>
        <v>0.22996794871794873</v>
      </c>
      <c r="K12" s="254">
        <f t="shared" si="6"/>
        <v>0.234375</v>
      </c>
      <c r="L12" s="121"/>
      <c r="M12" s="93"/>
      <c r="N12" s="93"/>
      <c r="O12" s="93"/>
    </row>
    <row r="13" spans="1:15" s="81" customFormat="1" ht="12.75" customHeight="1">
      <c r="A13" s="230">
        <v>4</v>
      </c>
      <c r="B13" s="131">
        <f t="shared" si="0"/>
        <v>138.5</v>
      </c>
      <c r="C13" s="131">
        <f t="shared" si="1"/>
        <v>20.5</v>
      </c>
      <c r="D13" s="235" t="s">
        <v>690</v>
      </c>
      <c r="E13" s="233" t="s">
        <v>204</v>
      </c>
      <c r="F13" s="248"/>
      <c r="G13" s="254">
        <f t="shared" si="2"/>
        <v>0.23046875</v>
      </c>
      <c r="H13" s="254">
        <f t="shared" si="3"/>
        <v>0.23402777777777778</v>
      </c>
      <c r="I13" s="254">
        <f t="shared" si="4"/>
        <v>0.2380952380952381</v>
      </c>
      <c r="J13" s="254">
        <f t="shared" si="5"/>
        <v>0.24278846153846156</v>
      </c>
      <c r="K13" s="254">
        <f t="shared" si="6"/>
        <v>0.2482638888888889</v>
      </c>
      <c r="L13" s="121"/>
      <c r="M13" s="93"/>
      <c r="N13" s="93"/>
      <c r="O13" s="93"/>
    </row>
    <row r="14" spans="1:15" s="81" customFormat="1" ht="12.75" customHeight="1">
      <c r="A14" s="230">
        <v>3</v>
      </c>
      <c r="B14" s="131">
        <f t="shared" si="0"/>
        <v>135.5</v>
      </c>
      <c r="C14" s="131">
        <f t="shared" si="1"/>
        <v>23.5</v>
      </c>
      <c r="D14" s="255" t="s">
        <v>691</v>
      </c>
      <c r="E14" s="233" t="s">
        <v>204</v>
      </c>
      <c r="F14" s="248"/>
      <c r="G14" s="254">
        <f t="shared" si="2"/>
        <v>0.23828125</v>
      </c>
      <c r="H14" s="254">
        <f t="shared" si="3"/>
        <v>0.2423611111111111</v>
      </c>
      <c r="I14" s="254">
        <f t="shared" si="4"/>
        <v>0.24702380952380953</v>
      </c>
      <c r="J14" s="254">
        <f t="shared" si="5"/>
        <v>0.25240384615384615</v>
      </c>
      <c r="K14" s="254">
        <f t="shared" si="6"/>
        <v>0.2586805555555556</v>
      </c>
      <c r="L14" s="121"/>
      <c r="M14" s="93"/>
      <c r="N14" s="93"/>
      <c r="O14" s="93"/>
    </row>
    <row r="15" spans="1:15" s="81" customFormat="1" ht="12.75" customHeight="1">
      <c r="A15" s="230">
        <v>4</v>
      </c>
      <c r="B15" s="131">
        <f t="shared" si="0"/>
        <v>131.5</v>
      </c>
      <c r="C15" s="131">
        <f t="shared" si="1"/>
        <v>27.5</v>
      </c>
      <c r="D15" s="237" t="s">
        <v>692</v>
      </c>
      <c r="E15" s="233" t="s">
        <v>204</v>
      </c>
      <c r="F15" s="248"/>
      <c r="G15" s="254">
        <f t="shared" si="2"/>
        <v>0.24869791666666669</v>
      </c>
      <c r="H15" s="254">
        <f t="shared" si="3"/>
        <v>0.2534722222222222</v>
      </c>
      <c r="I15" s="254">
        <f t="shared" si="4"/>
        <v>0.25892857142857145</v>
      </c>
      <c r="J15" s="254">
        <f t="shared" si="5"/>
        <v>0.265224358974359</v>
      </c>
      <c r="K15" s="254">
        <f t="shared" si="6"/>
        <v>0.2725694444444444</v>
      </c>
      <c r="L15" s="121"/>
      <c r="M15" s="93"/>
      <c r="N15" s="93"/>
      <c r="O15" s="93"/>
    </row>
    <row r="16" spans="1:15" s="81" customFormat="1" ht="12.75" customHeight="1">
      <c r="A16" s="230">
        <v>1</v>
      </c>
      <c r="B16" s="131">
        <f t="shared" si="0"/>
        <v>130.5</v>
      </c>
      <c r="C16" s="131">
        <f t="shared" si="1"/>
        <v>28.5</v>
      </c>
      <c r="D16" s="228" t="s">
        <v>693</v>
      </c>
      <c r="E16" s="233" t="s">
        <v>57</v>
      </c>
      <c r="F16" s="248"/>
      <c r="G16" s="254">
        <f t="shared" si="2"/>
        <v>0.25130208333333337</v>
      </c>
      <c r="H16" s="254">
        <f t="shared" si="3"/>
        <v>0.25625</v>
      </c>
      <c r="I16" s="254">
        <f t="shared" si="4"/>
        <v>0.2619047619047619</v>
      </c>
      <c r="J16" s="254">
        <f t="shared" si="5"/>
        <v>0.26842948717948717</v>
      </c>
      <c r="K16" s="254">
        <f t="shared" si="6"/>
        <v>0.2760416666666667</v>
      </c>
      <c r="L16" s="121"/>
      <c r="M16" s="93"/>
      <c r="N16" s="93"/>
      <c r="O16" s="93"/>
    </row>
    <row r="17" spans="1:15" s="81" customFormat="1" ht="12.75" customHeight="1">
      <c r="A17" s="230">
        <v>1.5</v>
      </c>
      <c r="B17" s="131">
        <f t="shared" si="0"/>
        <v>129</v>
      </c>
      <c r="C17" s="131">
        <f t="shared" si="1"/>
        <v>30</v>
      </c>
      <c r="D17" s="235" t="s">
        <v>694</v>
      </c>
      <c r="E17" s="233" t="s">
        <v>57</v>
      </c>
      <c r="F17" s="248"/>
      <c r="G17" s="254">
        <f t="shared" si="2"/>
        <v>0.25520833333333337</v>
      </c>
      <c r="H17" s="254">
        <f t="shared" si="3"/>
        <v>0.2604166666666667</v>
      </c>
      <c r="I17" s="254">
        <f t="shared" si="4"/>
        <v>0.2663690476190476</v>
      </c>
      <c r="J17" s="254">
        <f t="shared" si="5"/>
        <v>0.2732371794871795</v>
      </c>
      <c r="K17" s="254">
        <f t="shared" si="6"/>
        <v>0.28125</v>
      </c>
      <c r="L17" s="121"/>
      <c r="M17" s="93"/>
      <c r="N17" s="93"/>
      <c r="O17" s="93"/>
    </row>
    <row r="18" spans="1:15" s="81" customFormat="1" ht="12.75" customHeight="1" thickBot="1">
      <c r="A18" s="230">
        <v>7.5</v>
      </c>
      <c r="B18" s="131">
        <f t="shared" si="0"/>
        <v>121.5</v>
      </c>
      <c r="C18" s="131">
        <f t="shared" si="1"/>
        <v>37.5</v>
      </c>
      <c r="D18" s="255" t="s">
        <v>695</v>
      </c>
      <c r="E18" s="233" t="s">
        <v>57</v>
      </c>
      <c r="F18" s="248"/>
      <c r="G18" s="254">
        <f t="shared" si="2"/>
        <v>0.27473958333333337</v>
      </c>
      <c r="H18" s="254">
        <f t="shared" si="3"/>
        <v>0.28125</v>
      </c>
      <c r="I18" s="254">
        <f t="shared" si="4"/>
        <v>0.28869047619047616</v>
      </c>
      <c r="J18" s="254">
        <f t="shared" si="5"/>
        <v>0.297275641025641</v>
      </c>
      <c r="K18" s="254">
        <f t="shared" si="6"/>
        <v>0.30729166666666663</v>
      </c>
      <c r="L18" s="121"/>
      <c r="M18" s="93"/>
      <c r="N18" s="93"/>
      <c r="O18" s="93"/>
    </row>
    <row r="19" spans="1:15" s="81" customFormat="1" ht="12.75" customHeight="1" thickBot="1" thickTop="1">
      <c r="A19" s="357">
        <v>4</v>
      </c>
      <c r="B19" s="363">
        <f t="shared" si="0"/>
        <v>117.5</v>
      </c>
      <c r="C19" s="363">
        <f t="shared" si="1"/>
        <v>41.5</v>
      </c>
      <c r="D19" s="358" t="s">
        <v>1012</v>
      </c>
      <c r="E19" s="359" t="s">
        <v>61</v>
      </c>
      <c r="F19" s="336"/>
      <c r="G19" s="373">
        <f t="shared" si="2"/>
        <v>0.28515625</v>
      </c>
      <c r="H19" s="373">
        <f t="shared" si="3"/>
        <v>0.2923611111111111</v>
      </c>
      <c r="I19" s="373">
        <f t="shared" si="4"/>
        <v>0.3005952380952381</v>
      </c>
      <c r="J19" s="373">
        <f t="shared" si="5"/>
        <v>0.31009615384615385</v>
      </c>
      <c r="K19" s="373">
        <f t="shared" si="6"/>
        <v>0.3211805555555556</v>
      </c>
      <c r="L19" s="121"/>
      <c r="M19" s="93"/>
      <c r="N19" s="93"/>
      <c r="O19" s="93"/>
    </row>
    <row r="20" spans="1:15" s="81" customFormat="1" ht="12.75" customHeight="1" thickTop="1">
      <c r="A20" s="230">
        <v>4</v>
      </c>
      <c r="B20" s="131">
        <f t="shared" si="0"/>
        <v>113.5</v>
      </c>
      <c r="C20" s="131">
        <f t="shared" si="1"/>
        <v>45.5</v>
      </c>
      <c r="D20" s="235" t="s">
        <v>696</v>
      </c>
      <c r="E20" s="233" t="s">
        <v>61</v>
      </c>
      <c r="F20" s="248"/>
      <c r="G20" s="254">
        <f t="shared" si="2"/>
        <v>0.2955729166666667</v>
      </c>
      <c r="H20" s="254">
        <f t="shared" si="3"/>
        <v>0.30347222222222225</v>
      </c>
      <c r="I20" s="254">
        <f t="shared" si="4"/>
        <v>0.3125</v>
      </c>
      <c r="J20" s="254">
        <f t="shared" si="5"/>
        <v>0.32291666666666663</v>
      </c>
      <c r="K20" s="254">
        <f t="shared" si="6"/>
        <v>0.3350694444444444</v>
      </c>
      <c r="L20" s="121"/>
      <c r="M20" s="93"/>
      <c r="N20" s="93"/>
      <c r="O20" s="93"/>
    </row>
    <row r="21" spans="1:15" s="81" customFormat="1" ht="12.75" customHeight="1">
      <c r="A21" s="230">
        <v>3.5</v>
      </c>
      <c r="B21" s="131">
        <f t="shared" si="0"/>
        <v>110</v>
      </c>
      <c r="C21" s="131">
        <f t="shared" si="1"/>
        <v>49</v>
      </c>
      <c r="D21" s="235" t="s">
        <v>697</v>
      </c>
      <c r="E21" s="233" t="s">
        <v>61</v>
      </c>
      <c r="F21" s="248"/>
      <c r="G21" s="254">
        <f t="shared" si="2"/>
        <v>0.3046875</v>
      </c>
      <c r="H21" s="254">
        <f t="shared" si="3"/>
        <v>0.31319444444444444</v>
      </c>
      <c r="I21" s="254">
        <f t="shared" si="4"/>
        <v>0.32291666666666663</v>
      </c>
      <c r="J21" s="254">
        <f t="shared" si="5"/>
        <v>0.3341346153846154</v>
      </c>
      <c r="K21" s="254">
        <f t="shared" si="6"/>
        <v>0.3472222222222222</v>
      </c>
      <c r="L21" s="121"/>
      <c r="M21" s="93"/>
      <c r="N21" s="93"/>
      <c r="O21" s="93"/>
    </row>
    <row r="22" spans="1:15" s="81" customFormat="1" ht="12.75" customHeight="1">
      <c r="A22" s="230">
        <v>6</v>
      </c>
      <c r="B22" s="131">
        <f t="shared" si="0"/>
        <v>104</v>
      </c>
      <c r="C22" s="131">
        <f t="shared" si="1"/>
        <v>55</v>
      </c>
      <c r="D22" s="235" t="s">
        <v>985</v>
      </c>
      <c r="E22" s="233" t="s">
        <v>61</v>
      </c>
      <c r="F22" s="248"/>
      <c r="G22" s="254">
        <f t="shared" si="2"/>
        <v>0.3203125</v>
      </c>
      <c r="H22" s="254">
        <f t="shared" si="3"/>
        <v>0.3298611111111111</v>
      </c>
      <c r="I22" s="254">
        <f t="shared" si="4"/>
        <v>0.34077380952380953</v>
      </c>
      <c r="J22" s="254">
        <f t="shared" si="5"/>
        <v>0.3533653846153846</v>
      </c>
      <c r="K22" s="254">
        <f t="shared" si="6"/>
        <v>0.3680555555555556</v>
      </c>
      <c r="L22" s="121"/>
      <c r="M22" s="93"/>
      <c r="N22" s="93"/>
      <c r="O22" s="93"/>
    </row>
    <row r="23" spans="1:15" s="81" customFormat="1" ht="12.75" customHeight="1">
      <c r="A23" s="230">
        <v>4</v>
      </c>
      <c r="B23" s="131">
        <f t="shared" si="0"/>
        <v>100</v>
      </c>
      <c r="C23" s="131">
        <f t="shared" si="1"/>
        <v>59</v>
      </c>
      <c r="D23" s="235" t="s">
        <v>699</v>
      </c>
      <c r="E23" s="233" t="s">
        <v>698</v>
      </c>
      <c r="F23" s="248"/>
      <c r="G23" s="254">
        <f t="shared" si="2"/>
        <v>0.33072916666666663</v>
      </c>
      <c r="H23" s="254">
        <f t="shared" si="3"/>
        <v>0.34097222222222223</v>
      </c>
      <c r="I23" s="254">
        <f t="shared" si="4"/>
        <v>0.3526785714285714</v>
      </c>
      <c r="J23" s="254">
        <f t="shared" si="5"/>
        <v>0.36618589743589747</v>
      </c>
      <c r="K23" s="254">
        <f t="shared" si="6"/>
        <v>0.3819444444444444</v>
      </c>
      <c r="L23" s="121"/>
      <c r="M23" s="93"/>
      <c r="N23" s="93"/>
      <c r="O23" s="93"/>
    </row>
    <row r="24" spans="1:15" s="81" customFormat="1" ht="12.75" customHeight="1">
      <c r="A24" s="256">
        <v>3</v>
      </c>
      <c r="B24" s="131">
        <f t="shared" si="0"/>
        <v>97</v>
      </c>
      <c r="C24" s="131">
        <f t="shared" si="1"/>
        <v>62</v>
      </c>
      <c r="D24" s="228" t="s">
        <v>386</v>
      </c>
      <c r="E24" s="233" t="s">
        <v>700</v>
      </c>
      <c r="F24" s="235"/>
      <c r="G24" s="254">
        <f t="shared" si="2"/>
        <v>0.33854166666666663</v>
      </c>
      <c r="H24" s="254">
        <f t="shared" si="3"/>
        <v>0.34930555555555554</v>
      </c>
      <c r="I24" s="254">
        <f t="shared" si="4"/>
        <v>0.36160714285714285</v>
      </c>
      <c r="J24" s="254">
        <f t="shared" si="5"/>
        <v>0.37580128205128205</v>
      </c>
      <c r="K24" s="254">
        <f t="shared" si="6"/>
        <v>0.3923611111111111</v>
      </c>
      <c r="L24" s="108"/>
      <c r="M24" s="93"/>
      <c r="N24" s="93"/>
      <c r="O24" s="93"/>
    </row>
    <row r="25" spans="1:15" s="81" customFormat="1" ht="12.75" customHeight="1">
      <c r="A25" s="256">
        <v>2.5</v>
      </c>
      <c r="B25" s="131">
        <f t="shared" si="0"/>
        <v>94.5</v>
      </c>
      <c r="C25" s="131">
        <f t="shared" si="1"/>
        <v>64.5</v>
      </c>
      <c r="D25" s="255" t="s">
        <v>701</v>
      </c>
      <c r="E25" s="238" t="s">
        <v>700</v>
      </c>
      <c r="F25" s="238"/>
      <c r="G25" s="254">
        <f t="shared" si="2"/>
        <v>0.34505208333333337</v>
      </c>
      <c r="H25" s="254">
        <f t="shared" si="3"/>
        <v>0.35624999999999996</v>
      </c>
      <c r="I25" s="254">
        <f t="shared" si="4"/>
        <v>0.36904761904761907</v>
      </c>
      <c r="J25" s="254">
        <f t="shared" si="5"/>
        <v>0.38381410256410253</v>
      </c>
      <c r="K25" s="254">
        <f t="shared" si="6"/>
        <v>0.40104166666666663</v>
      </c>
      <c r="L25" s="108"/>
      <c r="M25" s="93"/>
      <c r="N25" s="93"/>
      <c r="O25" s="93"/>
    </row>
    <row r="26" spans="1:15" s="81" customFormat="1" ht="12.75" customHeight="1">
      <c r="A26" s="256">
        <v>2.5</v>
      </c>
      <c r="B26" s="131">
        <f t="shared" si="0"/>
        <v>92</v>
      </c>
      <c r="C26" s="131">
        <f t="shared" si="1"/>
        <v>67</v>
      </c>
      <c r="D26" s="257" t="s">
        <v>702</v>
      </c>
      <c r="E26" s="238" t="s">
        <v>703</v>
      </c>
      <c r="F26" s="238"/>
      <c r="G26" s="254">
        <f t="shared" si="2"/>
        <v>0.3515625</v>
      </c>
      <c r="H26" s="254">
        <f t="shared" si="3"/>
        <v>0.36319444444444443</v>
      </c>
      <c r="I26" s="254">
        <f t="shared" si="4"/>
        <v>0.37648809523809523</v>
      </c>
      <c r="J26" s="254">
        <f t="shared" si="5"/>
        <v>0.3918269230769231</v>
      </c>
      <c r="K26" s="254">
        <f t="shared" si="6"/>
        <v>0.4097222222222222</v>
      </c>
      <c r="L26" s="108"/>
      <c r="M26" s="93"/>
      <c r="N26" s="93"/>
      <c r="O26" s="93"/>
    </row>
    <row r="27" spans="1:15" s="81" customFormat="1" ht="12.75" customHeight="1">
      <c r="A27" s="256">
        <v>2</v>
      </c>
      <c r="B27" s="131">
        <f t="shared" si="0"/>
        <v>90</v>
      </c>
      <c r="C27" s="131">
        <f t="shared" si="1"/>
        <v>69</v>
      </c>
      <c r="D27" s="237" t="s">
        <v>704</v>
      </c>
      <c r="E27" s="238" t="s">
        <v>55</v>
      </c>
      <c r="F27" s="238"/>
      <c r="G27" s="254">
        <f t="shared" si="2"/>
        <v>0.35677083333333337</v>
      </c>
      <c r="H27" s="254">
        <f t="shared" si="3"/>
        <v>0.36875</v>
      </c>
      <c r="I27" s="254">
        <f t="shared" si="4"/>
        <v>0.38244047619047616</v>
      </c>
      <c r="J27" s="254">
        <f t="shared" si="5"/>
        <v>0.3982371794871795</v>
      </c>
      <c r="K27" s="254">
        <f t="shared" si="6"/>
        <v>0.41666666666666663</v>
      </c>
      <c r="L27" s="108"/>
      <c r="M27" s="93"/>
      <c r="N27" s="93"/>
      <c r="O27" s="93"/>
    </row>
    <row r="28" spans="1:15" s="81" customFormat="1" ht="12.75" customHeight="1">
      <c r="A28" s="256">
        <v>5</v>
      </c>
      <c r="B28" s="131">
        <f t="shared" si="0"/>
        <v>85</v>
      </c>
      <c r="C28" s="131">
        <f t="shared" si="1"/>
        <v>74</v>
      </c>
      <c r="D28" s="257" t="s">
        <v>705</v>
      </c>
      <c r="E28" s="238" t="s">
        <v>55</v>
      </c>
      <c r="F28" s="238"/>
      <c r="G28" s="254">
        <f t="shared" si="2"/>
        <v>0.36979166666666663</v>
      </c>
      <c r="H28" s="254">
        <f t="shared" si="3"/>
        <v>0.38263888888888886</v>
      </c>
      <c r="I28" s="254">
        <f t="shared" si="4"/>
        <v>0.3973214285714286</v>
      </c>
      <c r="J28" s="254">
        <f t="shared" si="5"/>
        <v>0.4142628205128205</v>
      </c>
      <c r="K28" s="254">
        <f t="shared" si="6"/>
        <v>0.4340277777777778</v>
      </c>
      <c r="L28" s="108"/>
      <c r="M28" s="93"/>
      <c r="N28" s="93"/>
      <c r="O28" s="93"/>
    </row>
    <row r="29" spans="1:15" s="81" customFormat="1" ht="12.75" customHeight="1">
      <c r="A29" s="256">
        <v>11</v>
      </c>
      <c r="B29" s="131">
        <f t="shared" si="0"/>
        <v>74</v>
      </c>
      <c r="C29" s="131">
        <f t="shared" si="1"/>
        <v>85</v>
      </c>
      <c r="D29" s="257" t="s">
        <v>706</v>
      </c>
      <c r="E29" s="238" t="s">
        <v>55</v>
      </c>
      <c r="F29" s="238"/>
      <c r="G29" s="254">
        <f t="shared" si="2"/>
        <v>0.3984375</v>
      </c>
      <c r="H29" s="254">
        <f t="shared" si="3"/>
        <v>0.4131944444444444</v>
      </c>
      <c r="I29" s="254">
        <f t="shared" si="4"/>
        <v>0.43005952380952384</v>
      </c>
      <c r="J29" s="254">
        <f t="shared" si="5"/>
        <v>0.4495192307692307</v>
      </c>
      <c r="K29" s="254">
        <f t="shared" si="6"/>
        <v>0.4722222222222222</v>
      </c>
      <c r="L29" s="108"/>
      <c r="M29" s="93"/>
      <c r="N29" s="93"/>
      <c r="O29" s="93"/>
    </row>
    <row r="30" spans="1:15" s="81" customFormat="1" ht="12.75" customHeight="1" hidden="1">
      <c r="A30" s="256"/>
      <c r="B30" s="131">
        <f t="shared" si="0"/>
        <v>74</v>
      </c>
      <c r="C30" s="131">
        <f t="shared" si="1"/>
        <v>85</v>
      </c>
      <c r="D30" s="257"/>
      <c r="E30" s="238"/>
      <c r="F30" s="238"/>
      <c r="G30" s="254">
        <f t="shared" si="2"/>
        <v>0.3984375</v>
      </c>
      <c r="H30" s="254">
        <f t="shared" si="3"/>
        <v>0.4131944444444444</v>
      </c>
      <c r="I30" s="254">
        <f t="shared" si="4"/>
        <v>0.43005952380952384</v>
      </c>
      <c r="J30" s="254">
        <f t="shared" si="5"/>
        <v>0.4495192307692307</v>
      </c>
      <c r="K30" s="254">
        <f t="shared" si="6"/>
        <v>0.4722222222222222</v>
      </c>
      <c r="L30" s="108"/>
      <c r="M30" s="93"/>
      <c r="N30" s="93"/>
      <c r="O30" s="93"/>
    </row>
    <row r="31" spans="1:15" s="81" customFormat="1" ht="12.75" customHeight="1" hidden="1">
      <c r="A31" s="256"/>
      <c r="B31" s="131">
        <f t="shared" si="0"/>
        <v>74</v>
      </c>
      <c r="C31" s="131">
        <f t="shared" si="1"/>
        <v>85</v>
      </c>
      <c r="D31" s="257"/>
      <c r="E31" s="238"/>
      <c r="F31" s="238"/>
      <c r="G31" s="254">
        <f t="shared" si="2"/>
        <v>0.3984375</v>
      </c>
      <c r="H31" s="254">
        <f t="shared" si="3"/>
        <v>0.4131944444444444</v>
      </c>
      <c r="I31" s="254">
        <f t="shared" si="4"/>
        <v>0.43005952380952384</v>
      </c>
      <c r="J31" s="254">
        <f t="shared" si="5"/>
        <v>0.4495192307692307</v>
      </c>
      <c r="K31" s="254">
        <f t="shared" si="6"/>
        <v>0.4722222222222222</v>
      </c>
      <c r="L31" s="108"/>
      <c r="M31" s="93"/>
      <c r="N31" s="93"/>
      <c r="O31" s="93"/>
    </row>
    <row r="32" spans="1:15" s="81" customFormat="1" ht="12.75" customHeight="1" hidden="1">
      <c r="A32" s="256"/>
      <c r="B32" s="131">
        <f t="shared" si="0"/>
        <v>74</v>
      </c>
      <c r="C32" s="131">
        <f t="shared" si="1"/>
        <v>85</v>
      </c>
      <c r="D32" s="257"/>
      <c r="E32" s="238"/>
      <c r="F32" s="238"/>
      <c r="G32" s="254">
        <f t="shared" si="2"/>
        <v>0.3984375</v>
      </c>
      <c r="H32" s="254">
        <f t="shared" si="3"/>
        <v>0.4131944444444444</v>
      </c>
      <c r="I32" s="254">
        <f t="shared" si="4"/>
        <v>0.43005952380952384</v>
      </c>
      <c r="J32" s="254">
        <f t="shared" si="5"/>
        <v>0.4495192307692307</v>
      </c>
      <c r="K32" s="254">
        <f t="shared" si="6"/>
        <v>0.4722222222222222</v>
      </c>
      <c r="L32" s="108"/>
      <c r="M32" s="93"/>
      <c r="N32" s="93"/>
      <c r="O32" s="93"/>
    </row>
    <row r="33" spans="1:15" s="81" customFormat="1" ht="12.75" customHeight="1" hidden="1">
      <c r="A33" s="256"/>
      <c r="B33" s="131">
        <f t="shared" si="0"/>
        <v>74</v>
      </c>
      <c r="C33" s="131">
        <f t="shared" si="1"/>
        <v>85</v>
      </c>
      <c r="D33" s="257"/>
      <c r="E33" s="238"/>
      <c r="F33" s="238"/>
      <c r="G33" s="254">
        <f t="shared" si="2"/>
        <v>0.3984375</v>
      </c>
      <c r="H33" s="254">
        <f t="shared" si="3"/>
        <v>0.4131944444444444</v>
      </c>
      <c r="I33" s="254">
        <f t="shared" si="4"/>
        <v>0.43005952380952384</v>
      </c>
      <c r="J33" s="254">
        <f t="shared" si="5"/>
        <v>0.4495192307692307</v>
      </c>
      <c r="K33" s="254">
        <f t="shared" si="6"/>
        <v>0.4722222222222222</v>
      </c>
      <c r="L33" s="108"/>
      <c r="M33" s="93"/>
      <c r="N33" s="93"/>
      <c r="O33" s="93"/>
    </row>
    <row r="34" spans="1:15" s="81" customFormat="1" ht="12.75" customHeight="1" hidden="1">
      <c r="A34" s="256"/>
      <c r="B34" s="131">
        <f t="shared" si="0"/>
        <v>74</v>
      </c>
      <c r="C34" s="131">
        <f t="shared" si="1"/>
        <v>85</v>
      </c>
      <c r="D34" s="258"/>
      <c r="E34" s="238"/>
      <c r="F34" s="238"/>
      <c r="G34" s="254">
        <f t="shared" si="2"/>
        <v>0.3984375</v>
      </c>
      <c r="H34" s="254">
        <f t="shared" si="3"/>
        <v>0.4131944444444444</v>
      </c>
      <c r="I34" s="254">
        <f t="shared" si="4"/>
        <v>0.43005952380952384</v>
      </c>
      <c r="J34" s="254">
        <f t="shared" si="5"/>
        <v>0.4495192307692307</v>
      </c>
      <c r="K34" s="254">
        <f t="shared" si="6"/>
        <v>0.4722222222222222</v>
      </c>
      <c r="L34" s="108"/>
      <c r="M34" s="93"/>
      <c r="N34" s="93"/>
      <c r="O34" s="93"/>
    </row>
    <row r="35" spans="1:15" s="81" customFormat="1" ht="12.75" customHeight="1" hidden="1">
      <c r="A35" s="256"/>
      <c r="B35" s="131">
        <f t="shared" si="0"/>
        <v>74</v>
      </c>
      <c r="C35" s="131">
        <f t="shared" si="1"/>
        <v>85</v>
      </c>
      <c r="D35" s="258"/>
      <c r="E35" s="238"/>
      <c r="F35" s="238"/>
      <c r="G35" s="254">
        <f t="shared" si="2"/>
        <v>0.3984375</v>
      </c>
      <c r="H35" s="254">
        <f t="shared" si="3"/>
        <v>0.4131944444444444</v>
      </c>
      <c r="I35" s="254">
        <f t="shared" si="4"/>
        <v>0.43005952380952384</v>
      </c>
      <c r="J35" s="254">
        <f t="shared" si="5"/>
        <v>0.4495192307692307</v>
      </c>
      <c r="K35" s="254">
        <f t="shared" si="6"/>
        <v>0.4722222222222222</v>
      </c>
      <c r="L35" s="108"/>
      <c r="M35" s="93"/>
      <c r="N35" s="93"/>
      <c r="O35" s="93"/>
    </row>
    <row r="36" spans="1:15" s="81" customFormat="1" ht="12.75" customHeight="1" hidden="1">
      <c r="A36" s="256"/>
      <c r="B36" s="131">
        <f t="shared" si="0"/>
        <v>74</v>
      </c>
      <c r="C36" s="131">
        <f t="shared" si="1"/>
        <v>85</v>
      </c>
      <c r="D36" s="258"/>
      <c r="E36" s="238"/>
      <c r="F36" s="238"/>
      <c r="G36" s="254">
        <f t="shared" si="2"/>
        <v>0.3984375</v>
      </c>
      <c r="H36" s="254">
        <f t="shared" si="3"/>
        <v>0.4131944444444444</v>
      </c>
      <c r="I36" s="254">
        <f t="shared" si="4"/>
        <v>0.43005952380952384</v>
      </c>
      <c r="J36" s="254">
        <f t="shared" si="5"/>
        <v>0.4495192307692307</v>
      </c>
      <c r="K36" s="254">
        <f t="shared" si="6"/>
        <v>0.4722222222222222</v>
      </c>
      <c r="L36" s="108"/>
      <c r="M36" s="93"/>
      <c r="N36" s="93"/>
      <c r="O36" s="93"/>
    </row>
    <row r="37" spans="1:15" s="81" customFormat="1" ht="12.75" customHeight="1" hidden="1">
      <c r="A37" s="256"/>
      <c r="B37" s="131">
        <f t="shared" si="0"/>
        <v>74</v>
      </c>
      <c r="C37" s="131">
        <f t="shared" si="1"/>
        <v>85</v>
      </c>
      <c r="D37" s="258"/>
      <c r="E37" s="238"/>
      <c r="F37" s="238"/>
      <c r="G37" s="254">
        <f t="shared" si="2"/>
        <v>0.3984375</v>
      </c>
      <c r="H37" s="254">
        <f t="shared" si="3"/>
        <v>0.4131944444444444</v>
      </c>
      <c r="I37" s="254">
        <f t="shared" si="4"/>
        <v>0.43005952380952384</v>
      </c>
      <c r="J37" s="254">
        <f t="shared" si="5"/>
        <v>0.4495192307692307</v>
      </c>
      <c r="K37" s="254">
        <f t="shared" si="6"/>
        <v>0.4722222222222222</v>
      </c>
      <c r="L37" s="108"/>
      <c r="M37" s="93"/>
      <c r="N37" s="93"/>
      <c r="O37" s="93"/>
    </row>
    <row r="38" spans="1:15" s="81" customFormat="1" ht="12.75" customHeight="1" hidden="1">
      <c r="A38" s="256"/>
      <c r="B38" s="131">
        <f t="shared" si="0"/>
        <v>74</v>
      </c>
      <c r="C38" s="131">
        <f t="shared" si="1"/>
        <v>85</v>
      </c>
      <c r="D38" s="258"/>
      <c r="E38" s="238"/>
      <c r="F38" s="238"/>
      <c r="G38" s="254">
        <f t="shared" si="2"/>
        <v>0.3984375</v>
      </c>
      <c r="H38" s="254">
        <f t="shared" si="3"/>
        <v>0.4131944444444444</v>
      </c>
      <c r="I38" s="254">
        <f t="shared" si="4"/>
        <v>0.43005952380952384</v>
      </c>
      <c r="J38" s="254">
        <f t="shared" si="5"/>
        <v>0.4495192307692307</v>
      </c>
      <c r="K38" s="254">
        <f t="shared" si="6"/>
        <v>0.4722222222222222</v>
      </c>
      <c r="L38" s="108"/>
      <c r="M38" s="93"/>
      <c r="N38" s="93"/>
      <c r="O38" s="93"/>
    </row>
    <row r="39" spans="1:15" s="81" customFormat="1" ht="12.75" customHeight="1" hidden="1">
      <c r="A39" s="256"/>
      <c r="B39" s="131">
        <f t="shared" si="0"/>
        <v>74</v>
      </c>
      <c r="C39" s="131">
        <f t="shared" si="1"/>
        <v>85</v>
      </c>
      <c r="D39" s="258"/>
      <c r="E39" s="238"/>
      <c r="F39" s="238"/>
      <c r="G39" s="254">
        <f t="shared" si="2"/>
        <v>0.3984375</v>
      </c>
      <c r="H39" s="254">
        <f t="shared" si="3"/>
        <v>0.4131944444444444</v>
      </c>
      <c r="I39" s="254">
        <f t="shared" si="4"/>
        <v>0.43005952380952384</v>
      </c>
      <c r="J39" s="254">
        <f t="shared" si="5"/>
        <v>0.4495192307692307</v>
      </c>
      <c r="K39" s="254">
        <f t="shared" si="6"/>
        <v>0.4722222222222222</v>
      </c>
      <c r="L39" s="108"/>
      <c r="M39" s="93"/>
      <c r="N39" s="93"/>
      <c r="O39" s="93"/>
    </row>
    <row r="40" spans="1:15" s="81" customFormat="1" ht="12.75" customHeight="1" hidden="1">
      <c r="A40" s="256"/>
      <c r="B40" s="131">
        <f t="shared" si="0"/>
        <v>74</v>
      </c>
      <c r="C40" s="131">
        <f t="shared" si="1"/>
        <v>85</v>
      </c>
      <c r="D40" s="258"/>
      <c r="E40" s="238"/>
      <c r="F40" s="238"/>
      <c r="G40" s="254">
        <f t="shared" si="2"/>
        <v>0.3984375</v>
      </c>
      <c r="H40" s="254">
        <f t="shared" si="3"/>
        <v>0.4131944444444444</v>
      </c>
      <c r="I40" s="254">
        <f t="shared" si="4"/>
        <v>0.43005952380952384</v>
      </c>
      <c r="J40" s="254">
        <f t="shared" si="5"/>
        <v>0.4495192307692307</v>
      </c>
      <c r="K40" s="254">
        <f t="shared" si="6"/>
        <v>0.4722222222222222</v>
      </c>
      <c r="L40" s="108"/>
      <c r="M40" s="93"/>
      <c r="N40" s="93"/>
      <c r="O40" s="93"/>
    </row>
    <row r="41" spans="1:15" s="81" customFormat="1" ht="12.75" customHeight="1" hidden="1">
      <c r="A41" s="259"/>
      <c r="B41" s="131">
        <f t="shared" si="0"/>
        <v>74</v>
      </c>
      <c r="C41" s="131">
        <f t="shared" si="1"/>
        <v>85</v>
      </c>
      <c r="D41" s="260"/>
      <c r="E41" s="233"/>
      <c r="F41" s="233"/>
      <c r="G41" s="254">
        <f t="shared" si="2"/>
        <v>0.3984375</v>
      </c>
      <c r="H41" s="254">
        <f t="shared" si="3"/>
        <v>0.4131944444444444</v>
      </c>
      <c r="I41" s="254">
        <f t="shared" si="4"/>
        <v>0.43005952380952384</v>
      </c>
      <c r="J41" s="254">
        <f t="shared" si="5"/>
        <v>0.4495192307692307</v>
      </c>
      <c r="K41" s="254">
        <f t="shared" si="6"/>
        <v>0.4722222222222222</v>
      </c>
      <c r="L41" s="95"/>
      <c r="M41" s="93"/>
      <c r="N41" s="93"/>
      <c r="O41" s="93"/>
    </row>
    <row r="42" spans="1:15" s="81" customFormat="1" ht="12.75" customHeight="1" hidden="1">
      <c r="A42" s="259"/>
      <c r="B42" s="131">
        <f t="shared" si="0"/>
        <v>74</v>
      </c>
      <c r="C42" s="131">
        <f t="shared" si="1"/>
        <v>85</v>
      </c>
      <c r="D42" s="260"/>
      <c r="E42" s="233"/>
      <c r="F42" s="233"/>
      <c r="G42" s="254">
        <f t="shared" si="2"/>
        <v>0.3984375</v>
      </c>
      <c r="H42" s="254">
        <f t="shared" si="3"/>
        <v>0.4131944444444444</v>
      </c>
      <c r="I42" s="254">
        <f t="shared" si="4"/>
        <v>0.43005952380952384</v>
      </c>
      <c r="J42" s="254">
        <f t="shared" si="5"/>
        <v>0.4495192307692307</v>
      </c>
      <c r="K42" s="254">
        <f t="shared" si="6"/>
        <v>0.4722222222222222</v>
      </c>
      <c r="L42" s="95"/>
      <c r="M42" s="93"/>
      <c r="N42" s="93"/>
      <c r="O42" s="93"/>
    </row>
    <row r="43" spans="1:15" s="81" customFormat="1" ht="12.75" customHeight="1" hidden="1">
      <c r="A43" s="259"/>
      <c r="B43" s="131">
        <f t="shared" si="0"/>
        <v>74</v>
      </c>
      <c r="C43" s="131">
        <f t="shared" si="1"/>
        <v>85</v>
      </c>
      <c r="D43" s="260"/>
      <c r="E43" s="233"/>
      <c r="F43" s="233"/>
      <c r="G43" s="254">
        <f t="shared" si="2"/>
        <v>0.3984375</v>
      </c>
      <c r="H43" s="254">
        <f t="shared" si="3"/>
        <v>0.4131944444444444</v>
      </c>
      <c r="I43" s="254">
        <f t="shared" si="4"/>
        <v>0.43005952380952384</v>
      </c>
      <c r="J43" s="254">
        <f t="shared" si="5"/>
        <v>0.4495192307692307</v>
      </c>
      <c r="K43" s="254">
        <f t="shared" si="6"/>
        <v>0.4722222222222222</v>
      </c>
      <c r="L43" s="95"/>
      <c r="M43" s="93"/>
      <c r="N43" s="93"/>
      <c r="O43" s="93"/>
    </row>
    <row r="44" spans="1:15" s="81" customFormat="1" ht="12.75" customHeight="1" hidden="1">
      <c r="A44" s="259"/>
      <c r="B44" s="131">
        <f t="shared" si="0"/>
        <v>74</v>
      </c>
      <c r="C44" s="131">
        <f t="shared" si="1"/>
        <v>85</v>
      </c>
      <c r="D44" s="260"/>
      <c r="E44" s="233"/>
      <c r="F44" s="233"/>
      <c r="G44" s="254">
        <f t="shared" si="2"/>
        <v>0.3984375</v>
      </c>
      <c r="H44" s="254">
        <f t="shared" si="3"/>
        <v>0.4131944444444444</v>
      </c>
      <c r="I44" s="254">
        <f t="shared" si="4"/>
        <v>0.43005952380952384</v>
      </c>
      <c r="J44" s="254">
        <f t="shared" si="5"/>
        <v>0.4495192307692307</v>
      </c>
      <c r="K44" s="254">
        <f t="shared" si="6"/>
        <v>0.4722222222222222</v>
      </c>
      <c r="L44" s="95"/>
      <c r="M44" s="93"/>
      <c r="N44" s="93"/>
      <c r="O44" s="93"/>
    </row>
    <row r="45" spans="1:15" s="81" customFormat="1" ht="12.75" customHeight="1" hidden="1">
      <c r="A45" s="259"/>
      <c r="B45" s="131">
        <f t="shared" si="0"/>
        <v>74</v>
      </c>
      <c r="C45" s="131">
        <f t="shared" si="1"/>
        <v>85</v>
      </c>
      <c r="D45" s="260"/>
      <c r="E45" s="233"/>
      <c r="F45" s="233"/>
      <c r="G45" s="254">
        <f t="shared" si="2"/>
        <v>0.3984375</v>
      </c>
      <c r="H45" s="254">
        <f t="shared" si="3"/>
        <v>0.4131944444444444</v>
      </c>
      <c r="I45" s="254">
        <f t="shared" si="4"/>
        <v>0.43005952380952384</v>
      </c>
      <c r="J45" s="254">
        <f t="shared" si="5"/>
        <v>0.4495192307692307</v>
      </c>
      <c r="K45" s="254">
        <f t="shared" si="6"/>
        <v>0.4722222222222222</v>
      </c>
      <c r="L45" s="95"/>
      <c r="M45" s="93"/>
      <c r="N45" s="93"/>
      <c r="O45" s="93"/>
    </row>
    <row r="46" spans="1:15" s="81" customFormat="1" ht="12.75" customHeight="1" hidden="1">
      <c r="A46" s="259"/>
      <c r="B46" s="131">
        <f t="shared" si="0"/>
        <v>74</v>
      </c>
      <c r="C46" s="131">
        <f t="shared" si="1"/>
        <v>85</v>
      </c>
      <c r="D46" s="260"/>
      <c r="E46" s="233"/>
      <c r="F46" s="233"/>
      <c r="G46" s="254">
        <f t="shared" si="2"/>
        <v>0.3984375</v>
      </c>
      <c r="H46" s="254">
        <f t="shared" si="3"/>
        <v>0.4131944444444444</v>
      </c>
      <c r="I46" s="254">
        <f t="shared" si="4"/>
        <v>0.43005952380952384</v>
      </c>
      <c r="J46" s="254">
        <f t="shared" si="5"/>
        <v>0.4495192307692307</v>
      </c>
      <c r="K46" s="254">
        <f t="shared" si="6"/>
        <v>0.4722222222222222</v>
      </c>
      <c r="L46" s="95"/>
      <c r="M46" s="93"/>
      <c r="N46" s="93"/>
      <c r="O46" s="93"/>
    </row>
    <row r="47" spans="1:15" s="81" customFormat="1" ht="12.75" customHeight="1" hidden="1">
      <c r="A47" s="259"/>
      <c r="B47" s="131">
        <f t="shared" si="0"/>
        <v>74</v>
      </c>
      <c r="C47" s="131">
        <f t="shared" si="1"/>
        <v>85</v>
      </c>
      <c r="D47" s="260"/>
      <c r="E47" s="233"/>
      <c r="F47" s="233"/>
      <c r="G47" s="254">
        <f t="shared" si="2"/>
        <v>0.3984375</v>
      </c>
      <c r="H47" s="254">
        <f t="shared" si="3"/>
        <v>0.4131944444444444</v>
      </c>
      <c r="I47" s="254">
        <f t="shared" si="4"/>
        <v>0.43005952380952384</v>
      </c>
      <c r="J47" s="254">
        <f t="shared" si="5"/>
        <v>0.4495192307692307</v>
      </c>
      <c r="K47" s="254">
        <f t="shared" si="6"/>
        <v>0.4722222222222222</v>
      </c>
      <c r="L47" s="95"/>
      <c r="M47" s="93"/>
      <c r="N47" s="93"/>
      <c r="O47" s="93"/>
    </row>
    <row r="48" spans="1:15" s="81" customFormat="1" ht="12.75" customHeight="1" hidden="1">
      <c r="A48" s="259"/>
      <c r="B48" s="131">
        <f t="shared" si="0"/>
        <v>74</v>
      </c>
      <c r="C48" s="131">
        <f t="shared" si="1"/>
        <v>85</v>
      </c>
      <c r="D48" s="260"/>
      <c r="E48" s="233"/>
      <c r="F48" s="233"/>
      <c r="G48" s="254">
        <f t="shared" si="2"/>
        <v>0.3984375</v>
      </c>
      <c r="H48" s="254">
        <f t="shared" si="3"/>
        <v>0.4131944444444444</v>
      </c>
      <c r="I48" s="254">
        <f t="shared" si="4"/>
        <v>0.43005952380952384</v>
      </c>
      <c r="J48" s="254">
        <f t="shared" si="5"/>
        <v>0.4495192307692307</v>
      </c>
      <c r="K48" s="254">
        <f t="shared" si="6"/>
        <v>0.4722222222222222</v>
      </c>
      <c r="L48" s="86"/>
      <c r="M48" s="93"/>
      <c r="N48" s="93"/>
      <c r="O48" s="93"/>
    </row>
    <row r="49" spans="1:15" s="81" customFormat="1" ht="12.75" customHeight="1">
      <c r="A49" s="259">
        <v>5</v>
      </c>
      <c r="B49" s="131">
        <f t="shared" si="0"/>
        <v>69</v>
      </c>
      <c r="C49" s="131">
        <f t="shared" si="1"/>
        <v>90</v>
      </c>
      <c r="D49" s="232" t="s">
        <v>387</v>
      </c>
      <c r="E49" s="248" t="s">
        <v>388</v>
      </c>
      <c r="F49" s="248">
        <v>165</v>
      </c>
      <c r="G49" s="254">
        <f t="shared" si="2"/>
        <v>0.41145833333333337</v>
      </c>
      <c r="H49" s="254">
        <f t="shared" si="3"/>
        <v>0.4270833333333333</v>
      </c>
      <c r="I49" s="254">
        <f t="shared" si="4"/>
        <v>0.44494047619047616</v>
      </c>
      <c r="J49" s="254">
        <f t="shared" si="5"/>
        <v>0.4655448717948718</v>
      </c>
      <c r="K49" s="254">
        <f t="shared" si="6"/>
        <v>0.48958333333333337</v>
      </c>
      <c r="L49" s="86"/>
      <c r="M49" s="93"/>
      <c r="N49" s="93"/>
      <c r="O49" s="93"/>
    </row>
    <row r="50" spans="1:15" s="154" customFormat="1" ht="12.75" customHeight="1">
      <c r="A50" s="261"/>
      <c r="B50" s="261"/>
      <c r="C50" s="262"/>
      <c r="D50" s="263" t="s">
        <v>19</v>
      </c>
      <c r="E50" s="245"/>
      <c r="F50" s="245"/>
      <c r="G50" s="245"/>
      <c r="H50" s="264"/>
      <c r="I50" s="264"/>
      <c r="J50" s="264"/>
      <c r="K50" s="265"/>
      <c r="L50" s="150"/>
      <c r="M50" s="151"/>
      <c r="N50" s="151"/>
      <c r="O50" s="151"/>
    </row>
    <row r="51" spans="1:15" s="81" customFormat="1" ht="12.75" customHeight="1">
      <c r="A51" s="230">
        <v>0</v>
      </c>
      <c r="B51" s="230">
        <f>B49</f>
        <v>69</v>
      </c>
      <c r="C51" s="252">
        <f>C49</f>
        <v>90</v>
      </c>
      <c r="D51" s="258" t="s">
        <v>707</v>
      </c>
      <c r="E51" s="238" t="s">
        <v>388</v>
      </c>
      <c r="F51" s="248"/>
      <c r="G51" s="253">
        <f>$L$6</f>
        <v>0.4375</v>
      </c>
      <c r="H51" s="253">
        <f>$L$6</f>
        <v>0.4375</v>
      </c>
      <c r="I51" s="253">
        <f>$L$6</f>
        <v>0.4375</v>
      </c>
      <c r="J51" s="253">
        <f>$L$6</f>
        <v>0.4375</v>
      </c>
      <c r="K51" s="253">
        <f>$L$6</f>
        <v>0.4375</v>
      </c>
      <c r="L51" s="89">
        <f>A51</f>
        <v>0</v>
      </c>
      <c r="M51" s="93"/>
      <c r="N51" s="93"/>
      <c r="O51" s="93"/>
    </row>
    <row r="52" spans="1:15" s="81" customFormat="1" ht="12.75" customHeight="1">
      <c r="A52" s="230">
        <v>5</v>
      </c>
      <c r="B52" s="230">
        <f>$H$5-C52</f>
        <v>64</v>
      </c>
      <c r="C52" s="252">
        <f>C51+A52</f>
        <v>95</v>
      </c>
      <c r="D52" s="257" t="s">
        <v>708</v>
      </c>
      <c r="E52" s="238" t="s">
        <v>388</v>
      </c>
      <c r="F52" s="248"/>
      <c r="G52" s="254">
        <f>SUM($G$51+$O$3*L52)</f>
        <v>0.4505208333333333</v>
      </c>
      <c r="H52" s="254">
        <f>SUM($H$51+$P$3*L52)</f>
        <v>0.4513888888888889</v>
      </c>
      <c r="I52" s="254">
        <f>SUM($I$51+$Q$3*L52)</f>
        <v>0.4523809523809524</v>
      </c>
      <c r="J52" s="254">
        <f>SUM($J$51+$R$3*L52)</f>
        <v>0.453525641025641</v>
      </c>
      <c r="K52" s="254">
        <f>SUM($K$51+$S$3*L52)</f>
        <v>0.4548611111111111</v>
      </c>
      <c r="L52" s="87">
        <f>L51+A52</f>
        <v>5</v>
      </c>
      <c r="M52" s="93"/>
      <c r="N52" s="93"/>
      <c r="O52" s="93"/>
    </row>
    <row r="53" spans="1:15" s="81" customFormat="1" ht="12.75" customHeight="1">
      <c r="A53" s="230">
        <v>4</v>
      </c>
      <c r="B53" s="230">
        <f aca="true" t="shared" si="7" ref="B53:B80">$H$5-C53</f>
        <v>60</v>
      </c>
      <c r="C53" s="252">
        <f aca="true" t="shared" si="8" ref="C53:C80">C52+A53</f>
        <v>99</v>
      </c>
      <c r="D53" s="257" t="s">
        <v>709</v>
      </c>
      <c r="E53" s="238" t="s">
        <v>388</v>
      </c>
      <c r="F53" s="248"/>
      <c r="G53" s="254">
        <f aca="true" t="shared" si="9" ref="G53:G80">SUM($G$51+$O$3*L53)</f>
        <v>0.4609375</v>
      </c>
      <c r="H53" s="254">
        <f aca="true" t="shared" si="10" ref="H53:H80">SUM($H$51+$P$3*L53)</f>
        <v>0.4625</v>
      </c>
      <c r="I53" s="254">
        <f aca="true" t="shared" si="11" ref="I53:I80">SUM($I$51+$Q$3*L53)</f>
        <v>0.4642857142857143</v>
      </c>
      <c r="J53" s="254">
        <f aca="true" t="shared" si="12" ref="J53:J80">SUM($J$51+$R$3*L53)</f>
        <v>0.46634615384615385</v>
      </c>
      <c r="K53" s="254">
        <f aca="true" t="shared" si="13" ref="K53:K80">SUM($K$51+$S$3*L53)</f>
        <v>0.46875</v>
      </c>
      <c r="L53" s="87">
        <f aca="true" t="shared" si="14" ref="L53:L80">L52+A53</f>
        <v>9</v>
      </c>
      <c r="M53" s="93"/>
      <c r="N53" s="93"/>
      <c r="O53" s="93"/>
    </row>
    <row r="54" spans="1:15" s="81" customFormat="1" ht="12.75" customHeight="1">
      <c r="A54" s="230">
        <v>5.5</v>
      </c>
      <c r="B54" s="230">
        <f t="shared" si="7"/>
        <v>54.5</v>
      </c>
      <c r="C54" s="252">
        <f t="shared" si="8"/>
        <v>104.5</v>
      </c>
      <c r="D54" s="257" t="s">
        <v>389</v>
      </c>
      <c r="E54" s="238" t="s">
        <v>388</v>
      </c>
      <c r="F54" s="248"/>
      <c r="G54" s="254">
        <f t="shared" si="9"/>
        <v>0.4752604166666667</v>
      </c>
      <c r="H54" s="254">
        <f t="shared" si="10"/>
        <v>0.47777777777777775</v>
      </c>
      <c r="I54" s="254">
        <f t="shared" si="11"/>
        <v>0.4806547619047619</v>
      </c>
      <c r="J54" s="254">
        <f t="shared" si="12"/>
        <v>0.483974358974359</v>
      </c>
      <c r="K54" s="254">
        <f t="shared" si="13"/>
        <v>0.4878472222222222</v>
      </c>
      <c r="L54" s="87">
        <f t="shared" si="14"/>
        <v>14.5</v>
      </c>
      <c r="M54" s="93"/>
      <c r="N54" s="93"/>
      <c r="O54" s="93"/>
    </row>
    <row r="55" spans="1:15" s="81" customFormat="1" ht="12.75" customHeight="1">
      <c r="A55" s="230">
        <v>7</v>
      </c>
      <c r="B55" s="230">
        <f t="shared" si="7"/>
        <v>47.5</v>
      </c>
      <c r="C55" s="252">
        <f t="shared" si="8"/>
        <v>111.5</v>
      </c>
      <c r="D55" s="235" t="s">
        <v>390</v>
      </c>
      <c r="E55" s="248" t="s">
        <v>388</v>
      </c>
      <c r="F55" s="248"/>
      <c r="G55" s="254">
        <f t="shared" si="9"/>
        <v>0.4934895833333333</v>
      </c>
      <c r="H55" s="254">
        <f t="shared" si="10"/>
        <v>0.49722222222222223</v>
      </c>
      <c r="I55" s="254">
        <f t="shared" si="11"/>
        <v>0.5014880952380952</v>
      </c>
      <c r="J55" s="254">
        <f t="shared" si="12"/>
        <v>0.5064102564102564</v>
      </c>
      <c r="K55" s="254">
        <f t="shared" si="13"/>
        <v>0.5121527777777778</v>
      </c>
      <c r="L55" s="87">
        <f t="shared" si="14"/>
        <v>21.5</v>
      </c>
      <c r="M55" s="93"/>
      <c r="N55" s="93"/>
      <c r="O55" s="93"/>
    </row>
    <row r="56" spans="1:15" s="81" customFormat="1" ht="12.75" customHeight="1">
      <c r="A56" s="230">
        <v>4.5</v>
      </c>
      <c r="B56" s="230">
        <f t="shared" si="7"/>
        <v>43</v>
      </c>
      <c r="C56" s="252">
        <f t="shared" si="8"/>
        <v>116</v>
      </c>
      <c r="D56" s="235" t="s">
        <v>710</v>
      </c>
      <c r="E56" s="248" t="s">
        <v>391</v>
      </c>
      <c r="F56" s="248"/>
      <c r="G56" s="254">
        <f t="shared" si="9"/>
        <v>0.5052083333333334</v>
      </c>
      <c r="H56" s="254">
        <f t="shared" si="10"/>
        <v>0.5097222222222222</v>
      </c>
      <c r="I56" s="254">
        <f t="shared" si="11"/>
        <v>0.5148809523809523</v>
      </c>
      <c r="J56" s="254">
        <f t="shared" si="12"/>
        <v>0.5208333333333334</v>
      </c>
      <c r="K56" s="254">
        <f t="shared" si="13"/>
        <v>0.5277777777777778</v>
      </c>
      <c r="L56" s="87">
        <f t="shared" si="14"/>
        <v>26</v>
      </c>
      <c r="M56" s="93"/>
      <c r="N56" s="93"/>
      <c r="O56" s="93"/>
    </row>
    <row r="57" spans="1:15" s="81" customFormat="1" ht="12.75" customHeight="1">
      <c r="A57" s="230">
        <v>11</v>
      </c>
      <c r="B57" s="230">
        <f t="shared" si="7"/>
        <v>32</v>
      </c>
      <c r="C57" s="252">
        <f t="shared" si="8"/>
        <v>127</v>
      </c>
      <c r="D57" s="229" t="s">
        <v>392</v>
      </c>
      <c r="E57" s="233" t="s">
        <v>90</v>
      </c>
      <c r="F57" s="248"/>
      <c r="G57" s="254">
        <f t="shared" si="9"/>
        <v>0.5338541666666666</v>
      </c>
      <c r="H57" s="254">
        <f t="shared" si="10"/>
        <v>0.5402777777777777</v>
      </c>
      <c r="I57" s="254">
        <f t="shared" si="11"/>
        <v>0.5476190476190477</v>
      </c>
      <c r="J57" s="254">
        <f t="shared" si="12"/>
        <v>0.5560897435897436</v>
      </c>
      <c r="K57" s="254">
        <f t="shared" si="13"/>
        <v>0.5659722222222222</v>
      </c>
      <c r="L57" s="87">
        <f t="shared" si="14"/>
        <v>37</v>
      </c>
      <c r="M57" s="93"/>
      <c r="N57" s="93"/>
      <c r="O57" s="93"/>
    </row>
    <row r="58" spans="1:15" s="81" customFormat="1" ht="12.75" customHeight="1">
      <c r="A58" s="230">
        <v>2</v>
      </c>
      <c r="B58" s="230">
        <f t="shared" si="7"/>
        <v>30</v>
      </c>
      <c r="C58" s="252">
        <f t="shared" si="8"/>
        <v>129</v>
      </c>
      <c r="D58" s="228" t="s">
        <v>394</v>
      </c>
      <c r="E58" s="233" t="s">
        <v>393</v>
      </c>
      <c r="F58" s="248"/>
      <c r="G58" s="254">
        <f t="shared" si="9"/>
        <v>0.5390625</v>
      </c>
      <c r="H58" s="254">
        <f t="shared" si="10"/>
        <v>0.5458333333333333</v>
      </c>
      <c r="I58" s="254">
        <f t="shared" si="11"/>
        <v>0.5535714285714286</v>
      </c>
      <c r="J58" s="254">
        <f t="shared" si="12"/>
        <v>0.5625</v>
      </c>
      <c r="K58" s="254">
        <f t="shared" si="13"/>
        <v>0.5729166666666666</v>
      </c>
      <c r="L58" s="87">
        <f t="shared" si="14"/>
        <v>39</v>
      </c>
      <c r="M58" s="93"/>
      <c r="N58" s="93"/>
      <c r="O58" s="93"/>
    </row>
    <row r="59" spans="1:15" s="81" customFormat="1" ht="12.75" customHeight="1">
      <c r="A59" s="230">
        <v>2</v>
      </c>
      <c r="B59" s="230">
        <f t="shared" si="7"/>
        <v>28</v>
      </c>
      <c r="C59" s="252">
        <f t="shared" si="8"/>
        <v>131</v>
      </c>
      <c r="D59" s="229" t="s">
        <v>395</v>
      </c>
      <c r="E59" s="248" t="s">
        <v>393</v>
      </c>
      <c r="F59" s="248"/>
      <c r="G59" s="254">
        <f t="shared" si="9"/>
        <v>0.5442708333333334</v>
      </c>
      <c r="H59" s="254">
        <f t="shared" si="10"/>
        <v>0.5513888888888889</v>
      </c>
      <c r="I59" s="254">
        <f t="shared" si="11"/>
        <v>0.5595238095238095</v>
      </c>
      <c r="J59" s="254">
        <f t="shared" si="12"/>
        <v>0.5689102564102564</v>
      </c>
      <c r="K59" s="254">
        <f t="shared" si="13"/>
        <v>0.5798611111111112</v>
      </c>
      <c r="L59" s="87">
        <f t="shared" si="14"/>
        <v>41</v>
      </c>
      <c r="M59" s="93"/>
      <c r="N59" s="93"/>
      <c r="O59" s="93"/>
    </row>
    <row r="60" spans="1:15" s="81" customFormat="1" ht="12.75" customHeight="1">
      <c r="A60" s="230">
        <v>1</v>
      </c>
      <c r="B60" s="230">
        <f t="shared" si="7"/>
        <v>27</v>
      </c>
      <c r="C60" s="252">
        <f t="shared" si="8"/>
        <v>132</v>
      </c>
      <c r="D60" s="266" t="s">
        <v>711</v>
      </c>
      <c r="E60" s="233" t="s">
        <v>67</v>
      </c>
      <c r="F60" s="248"/>
      <c r="G60" s="254">
        <f t="shared" si="9"/>
        <v>0.546875</v>
      </c>
      <c r="H60" s="254">
        <f t="shared" si="10"/>
        <v>0.5541666666666667</v>
      </c>
      <c r="I60" s="254">
        <f t="shared" si="11"/>
        <v>0.5625</v>
      </c>
      <c r="J60" s="254">
        <f t="shared" si="12"/>
        <v>0.5721153846153846</v>
      </c>
      <c r="K60" s="254">
        <f t="shared" si="13"/>
        <v>0.5833333333333333</v>
      </c>
      <c r="L60" s="87">
        <f t="shared" si="14"/>
        <v>42</v>
      </c>
      <c r="M60" s="93"/>
      <c r="N60" s="93"/>
      <c r="O60" s="93"/>
    </row>
    <row r="61" spans="1:15" s="81" customFormat="1" ht="12.75" customHeight="1">
      <c r="A61" s="230">
        <v>6.5</v>
      </c>
      <c r="B61" s="230">
        <f t="shared" si="7"/>
        <v>20.5</v>
      </c>
      <c r="C61" s="252">
        <f t="shared" si="8"/>
        <v>138.5</v>
      </c>
      <c r="D61" s="235" t="s">
        <v>713</v>
      </c>
      <c r="E61" s="233" t="s">
        <v>712</v>
      </c>
      <c r="F61" s="248"/>
      <c r="G61" s="254">
        <f t="shared" si="9"/>
        <v>0.5638020833333333</v>
      </c>
      <c r="H61" s="254">
        <f t="shared" si="10"/>
        <v>0.5722222222222222</v>
      </c>
      <c r="I61" s="254">
        <f t="shared" si="11"/>
        <v>0.5818452380952381</v>
      </c>
      <c r="J61" s="254">
        <f t="shared" si="12"/>
        <v>0.592948717948718</v>
      </c>
      <c r="K61" s="254">
        <f t="shared" si="13"/>
        <v>0.6059027777777778</v>
      </c>
      <c r="L61" s="87">
        <f t="shared" si="14"/>
        <v>48.5</v>
      </c>
      <c r="M61" s="93"/>
      <c r="N61" s="93"/>
      <c r="O61" s="93"/>
    </row>
    <row r="62" spans="1:15" s="81" customFormat="1" ht="12.75" customHeight="1">
      <c r="A62" s="230">
        <v>4</v>
      </c>
      <c r="B62" s="230">
        <f t="shared" si="7"/>
        <v>16.5</v>
      </c>
      <c r="C62" s="252">
        <f t="shared" si="8"/>
        <v>142.5</v>
      </c>
      <c r="D62" s="235" t="s">
        <v>714</v>
      </c>
      <c r="E62" s="233" t="s">
        <v>712</v>
      </c>
      <c r="F62" s="248"/>
      <c r="G62" s="254">
        <f t="shared" si="9"/>
        <v>0.57421875</v>
      </c>
      <c r="H62" s="254">
        <f t="shared" si="10"/>
        <v>0.5833333333333333</v>
      </c>
      <c r="I62" s="254">
        <f t="shared" si="11"/>
        <v>0.59375</v>
      </c>
      <c r="J62" s="254">
        <f t="shared" si="12"/>
        <v>0.6057692307692307</v>
      </c>
      <c r="K62" s="254">
        <f t="shared" si="13"/>
        <v>0.6197916666666666</v>
      </c>
      <c r="L62" s="87">
        <f t="shared" si="14"/>
        <v>52.5</v>
      </c>
      <c r="M62" s="93"/>
      <c r="N62" s="93"/>
      <c r="O62" s="93"/>
    </row>
    <row r="63" spans="1:15" s="81" customFormat="1" ht="12.75" customHeight="1">
      <c r="A63" s="230">
        <v>3</v>
      </c>
      <c r="B63" s="230">
        <f t="shared" si="7"/>
        <v>13.5</v>
      </c>
      <c r="C63" s="252">
        <f t="shared" si="8"/>
        <v>145.5</v>
      </c>
      <c r="D63" s="235" t="s">
        <v>715</v>
      </c>
      <c r="E63" s="233" t="s">
        <v>712</v>
      </c>
      <c r="F63" s="248"/>
      <c r="G63" s="254">
        <f t="shared" si="9"/>
        <v>0.58203125</v>
      </c>
      <c r="H63" s="254">
        <f t="shared" si="10"/>
        <v>0.5916666666666667</v>
      </c>
      <c r="I63" s="254">
        <f t="shared" si="11"/>
        <v>0.6026785714285714</v>
      </c>
      <c r="J63" s="254">
        <f t="shared" si="12"/>
        <v>0.6153846153846154</v>
      </c>
      <c r="K63" s="254">
        <f t="shared" si="13"/>
        <v>0.6302083333333333</v>
      </c>
      <c r="L63" s="87">
        <f t="shared" si="14"/>
        <v>55.5</v>
      </c>
      <c r="M63" s="93"/>
      <c r="N63" s="93"/>
      <c r="O63" s="93"/>
    </row>
    <row r="64" spans="1:15" s="81" customFormat="1" ht="12.75" customHeight="1">
      <c r="A64" s="230">
        <v>2</v>
      </c>
      <c r="B64" s="230">
        <f t="shared" si="7"/>
        <v>11.5</v>
      </c>
      <c r="C64" s="252">
        <f t="shared" si="8"/>
        <v>147.5</v>
      </c>
      <c r="D64" s="235" t="s">
        <v>716</v>
      </c>
      <c r="E64" s="233" t="s">
        <v>419</v>
      </c>
      <c r="F64" s="248"/>
      <c r="G64" s="254">
        <f t="shared" si="9"/>
        <v>0.5872395833333333</v>
      </c>
      <c r="H64" s="254">
        <f t="shared" si="10"/>
        <v>0.5972222222222222</v>
      </c>
      <c r="I64" s="254">
        <f t="shared" si="11"/>
        <v>0.6086309523809523</v>
      </c>
      <c r="J64" s="254">
        <f t="shared" si="12"/>
        <v>0.6217948717948718</v>
      </c>
      <c r="K64" s="254">
        <f t="shared" si="13"/>
        <v>0.6371527777777778</v>
      </c>
      <c r="L64" s="87">
        <f t="shared" si="14"/>
        <v>57.5</v>
      </c>
      <c r="M64" s="93"/>
      <c r="N64" s="93"/>
      <c r="O64" s="93"/>
    </row>
    <row r="65" spans="1:15" s="81" customFormat="1" ht="12.75" customHeight="1">
      <c r="A65" s="230">
        <v>1</v>
      </c>
      <c r="B65" s="230">
        <f t="shared" si="7"/>
        <v>10.5</v>
      </c>
      <c r="C65" s="252">
        <f t="shared" si="8"/>
        <v>148.5</v>
      </c>
      <c r="D65" s="235" t="s">
        <v>717</v>
      </c>
      <c r="E65" s="233" t="s">
        <v>419</v>
      </c>
      <c r="F65" s="248"/>
      <c r="G65" s="254">
        <f t="shared" si="9"/>
        <v>0.58984375</v>
      </c>
      <c r="H65" s="254">
        <f t="shared" si="10"/>
        <v>0.6</v>
      </c>
      <c r="I65" s="254">
        <f t="shared" si="11"/>
        <v>0.6116071428571428</v>
      </c>
      <c r="J65" s="254">
        <f t="shared" si="12"/>
        <v>0.625</v>
      </c>
      <c r="K65" s="254">
        <f t="shared" si="13"/>
        <v>0.640625</v>
      </c>
      <c r="L65" s="87">
        <f t="shared" si="14"/>
        <v>58.5</v>
      </c>
      <c r="M65" s="93"/>
      <c r="N65" s="93"/>
      <c r="O65" s="93"/>
    </row>
    <row r="66" spans="1:13" s="81" customFormat="1" ht="12.75" customHeight="1">
      <c r="A66" s="230">
        <v>3.5</v>
      </c>
      <c r="B66" s="230">
        <f t="shared" si="7"/>
        <v>7</v>
      </c>
      <c r="C66" s="252">
        <f t="shared" si="8"/>
        <v>152</v>
      </c>
      <c r="D66" s="235" t="s">
        <v>719</v>
      </c>
      <c r="E66" s="233"/>
      <c r="F66" s="248"/>
      <c r="G66" s="254">
        <f t="shared" si="9"/>
        <v>0.5989583333333333</v>
      </c>
      <c r="H66" s="254">
        <f t="shared" si="10"/>
        <v>0.6097222222222222</v>
      </c>
      <c r="I66" s="254">
        <f t="shared" si="11"/>
        <v>0.6220238095238095</v>
      </c>
      <c r="J66" s="254">
        <f t="shared" si="12"/>
        <v>0.6362179487179487</v>
      </c>
      <c r="K66" s="254">
        <f t="shared" si="13"/>
        <v>0.6527777777777778</v>
      </c>
      <c r="L66" s="87">
        <f t="shared" si="14"/>
        <v>62</v>
      </c>
      <c r="M66" s="93"/>
    </row>
    <row r="67" spans="1:13" ht="12.75" customHeight="1">
      <c r="A67" s="230">
        <v>2.5</v>
      </c>
      <c r="B67" s="230">
        <f t="shared" si="7"/>
        <v>4.5</v>
      </c>
      <c r="C67" s="252">
        <f t="shared" si="8"/>
        <v>154.5</v>
      </c>
      <c r="D67" s="241" t="s">
        <v>718</v>
      </c>
      <c r="E67" s="267" t="s">
        <v>66</v>
      </c>
      <c r="F67" s="267"/>
      <c r="G67" s="254">
        <f t="shared" si="9"/>
        <v>0.60546875</v>
      </c>
      <c r="H67" s="254">
        <f t="shared" si="10"/>
        <v>0.6166666666666667</v>
      </c>
      <c r="I67" s="254">
        <f t="shared" si="11"/>
        <v>0.6294642857142857</v>
      </c>
      <c r="J67" s="254">
        <f t="shared" si="12"/>
        <v>0.6442307692307692</v>
      </c>
      <c r="K67" s="254">
        <f t="shared" si="13"/>
        <v>0.6614583333333333</v>
      </c>
      <c r="L67" s="87">
        <f t="shared" si="14"/>
        <v>64.5</v>
      </c>
      <c r="M67" s="4"/>
    </row>
    <row r="68" spans="1:13" ht="12.75" customHeight="1" hidden="1">
      <c r="A68" s="230"/>
      <c r="B68" s="230">
        <f t="shared" si="7"/>
        <v>4.5</v>
      </c>
      <c r="C68" s="252">
        <f t="shared" si="8"/>
        <v>154.5</v>
      </c>
      <c r="D68" s="235"/>
      <c r="E68" s="267"/>
      <c r="F68" s="233"/>
      <c r="G68" s="254">
        <f t="shared" si="9"/>
        <v>0.60546875</v>
      </c>
      <c r="H68" s="254">
        <f t="shared" si="10"/>
        <v>0.6166666666666667</v>
      </c>
      <c r="I68" s="254">
        <f t="shared" si="11"/>
        <v>0.6294642857142857</v>
      </c>
      <c r="J68" s="254">
        <f t="shared" si="12"/>
        <v>0.6442307692307692</v>
      </c>
      <c r="K68" s="254">
        <f t="shared" si="13"/>
        <v>0.6614583333333333</v>
      </c>
      <c r="L68" s="87">
        <f t="shared" si="14"/>
        <v>64.5</v>
      </c>
      <c r="M68" s="4"/>
    </row>
    <row r="69" spans="1:13" ht="12.75" customHeight="1" hidden="1">
      <c r="A69" s="230"/>
      <c r="B69" s="230">
        <f t="shared" si="7"/>
        <v>4.5</v>
      </c>
      <c r="C69" s="252">
        <f t="shared" si="8"/>
        <v>154.5</v>
      </c>
      <c r="D69" s="241"/>
      <c r="E69" s="233"/>
      <c r="F69" s="233"/>
      <c r="G69" s="254">
        <f t="shared" si="9"/>
        <v>0.60546875</v>
      </c>
      <c r="H69" s="254">
        <f t="shared" si="10"/>
        <v>0.6166666666666667</v>
      </c>
      <c r="I69" s="254">
        <f t="shared" si="11"/>
        <v>0.6294642857142857</v>
      </c>
      <c r="J69" s="254">
        <f t="shared" si="12"/>
        <v>0.6442307692307692</v>
      </c>
      <c r="K69" s="254">
        <f t="shared" si="13"/>
        <v>0.6614583333333333</v>
      </c>
      <c r="L69" s="87">
        <f t="shared" si="14"/>
        <v>64.5</v>
      </c>
      <c r="M69" s="4"/>
    </row>
    <row r="70" spans="1:13" ht="12.75" customHeight="1" hidden="1">
      <c r="A70" s="230"/>
      <c r="B70" s="230">
        <f t="shared" si="7"/>
        <v>4.5</v>
      </c>
      <c r="C70" s="252">
        <f t="shared" si="8"/>
        <v>154.5</v>
      </c>
      <c r="D70" s="235"/>
      <c r="E70" s="233"/>
      <c r="F70" s="233"/>
      <c r="G70" s="254">
        <f t="shared" si="9"/>
        <v>0.60546875</v>
      </c>
      <c r="H70" s="254">
        <f t="shared" si="10"/>
        <v>0.6166666666666667</v>
      </c>
      <c r="I70" s="254">
        <f t="shared" si="11"/>
        <v>0.6294642857142857</v>
      </c>
      <c r="J70" s="254">
        <f t="shared" si="12"/>
        <v>0.6442307692307692</v>
      </c>
      <c r="K70" s="254">
        <f t="shared" si="13"/>
        <v>0.6614583333333333</v>
      </c>
      <c r="L70" s="87">
        <f t="shared" si="14"/>
        <v>64.5</v>
      </c>
      <c r="M70" s="4"/>
    </row>
    <row r="71" spans="1:13" ht="12.75" customHeight="1" hidden="1">
      <c r="A71" s="230"/>
      <c r="B71" s="230">
        <f t="shared" si="7"/>
        <v>4.5</v>
      </c>
      <c r="C71" s="252">
        <f t="shared" si="8"/>
        <v>154.5</v>
      </c>
      <c r="D71" s="235"/>
      <c r="E71" s="233"/>
      <c r="F71" s="233"/>
      <c r="G71" s="254">
        <f t="shared" si="9"/>
        <v>0.60546875</v>
      </c>
      <c r="H71" s="254">
        <f t="shared" si="10"/>
        <v>0.6166666666666667</v>
      </c>
      <c r="I71" s="254">
        <f t="shared" si="11"/>
        <v>0.6294642857142857</v>
      </c>
      <c r="J71" s="254">
        <f t="shared" si="12"/>
        <v>0.6442307692307692</v>
      </c>
      <c r="K71" s="254">
        <f t="shared" si="13"/>
        <v>0.6614583333333333</v>
      </c>
      <c r="L71" s="87">
        <f t="shared" si="14"/>
        <v>64.5</v>
      </c>
      <c r="M71" s="47"/>
    </row>
    <row r="72" spans="1:13" ht="12.75" customHeight="1" hidden="1">
      <c r="A72" s="230"/>
      <c r="B72" s="230">
        <f t="shared" si="7"/>
        <v>4.5</v>
      </c>
      <c r="C72" s="252">
        <f t="shared" si="8"/>
        <v>154.5</v>
      </c>
      <c r="D72" s="235"/>
      <c r="E72" s="233"/>
      <c r="F72" s="233"/>
      <c r="G72" s="254">
        <f t="shared" si="9"/>
        <v>0.60546875</v>
      </c>
      <c r="H72" s="254">
        <f t="shared" si="10"/>
        <v>0.6166666666666667</v>
      </c>
      <c r="I72" s="254">
        <f t="shared" si="11"/>
        <v>0.6294642857142857</v>
      </c>
      <c r="J72" s="254">
        <f t="shared" si="12"/>
        <v>0.6442307692307692</v>
      </c>
      <c r="K72" s="254">
        <f t="shared" si="13"/>
        <v>0.6614583333333333</v>
      </c>
      <c r="L72" s="87">
        <f t="shared" si="14"/>
        <v>64.5</v>
      </c>
      <c r="M72" s="47"/>
    </row>
    <row r="73" spans="1:13" ht="12.75" customHeight="1" hidden="1">
      <c r="A73" s="230"/>
      <c r="B73" s="230">
        <f t="shared" si="7"/>
        <v>4.5</v>
      </c>
      <c r="C73" s="252">
        <f t="shared" si="8"/>
        <v>154.5</v>
      </c>
      <c r="D73" s="235"/>
      <c r="E73" s="233"/>
      <c r="F73" s="233"/>
      <c r="G73" s="254">
        <f t="shared" si="9"/>
        <v>0.60546875</v>
      </c>
      <c r="H73" s="254">
        <f t="shared" si="10"/>
        <v>0.6166666666666667</v>
      </c>
      <c r="I73" s="254">
        <f t="shared" si="11"/>
        <v>0.6294642857142857</v>
      </c>
      <c r="J73" s="254">
        <f t="shared" si="12"/>
        <v>0.6442307692307692</v>
      </c>
      <c r="K73" s="254">
        <f t="shared" si="13"/>
        <v>0.6614583333333333</v>
      </c>
      <c r="L73" s="87">
        <f t="shared" si="14"/>
        <v>64.5</v>
      </c>
      <c r="M73" s="47"/>
    </row>
    <row r="74" spans="1:13" ht="12.75" customHeight="1" hidden="1">
      <c r="A74" s="230"/>
      <c r="B74" s="230">
        <f t="shared" si="7"/>
        <v>4.5</v>
      </c>
      <c r="C74" s="252">
        <f t="shared" si="8"/>
        <v>154.5</v>
      </c>
      <c r="D74" s="235"/>
      <c r="E74" s="233"/>
      <c r="F74" s="233"/>
      <c r="G74" s="254">
        <f t="shared" si="9"/>
        <v>0.60546875</v>
      </c>
      <c r="H74" s="254">
        <f t="shared" si="10"/>
        <v>0.6166666666666667</v>
      </c>
      <c r="I74" s="254">
        <f t="shared" si="11"/>
        <v>0.6294642857142857</v>
      </c>
      <c r="J74" s="254">
        <f t="shared" si="12"/>
        <v>0.6442307692307692</v>
      </c>
      <c r="K74" s="254">
        <f t="shared" si="13"/>
        <v>0.6614583333333333</v>
      </c>
      <c r="L74" s="87">
        <f t="shared" si="14"/>
        <v>64.5</v>
      </c>
      <c r="M74" s="47"/>
    </row>
    <row r="75" spans="1:13" ht="12.75" customHeight="1" hidden="1">
      <c r="A75" s="230"/>
      <c r="B75" s="230">
        <f t="shared" si="7"/>
        <v>4.5</v>
      </c>
      <c r="C75" s="252">
        <f t="shared" si="8"/>
        <v>154.5</v>
      </c>
      <c r="D75" s="235"/>
      <c r="E75" s="233"/>
      <c r="F75" s="233"/>
      <c r="G75" s="254">
        <f t="shared" si="9"/>
        <v>0.60546875</v>
      </c>
      <c r="H75" s="254">
        <f t="shared" si="10"/>
        <v>0.6166666666666667</v>
      </c>
      <c r="I75" s="254">
        <f t="shared" si="11"/>
        <v>0.6294642857142857</v>
      </c>
      <c r="J75" s="254">
        <f t="shared" si="12"/>
        <v>0.6442307692307692</v>
      </c>
      <c r="K75" s="254">
        <f t="shared" si="13"/>
        <v>0.6614583333333333</v>
      </c>
      <c r="L75" s="87">
        <f t="shared" si="14"/>
        <v>64.5</v>
      </c>
      <c r="M75" s="47"/>
    </row>
    <row r="76" spans="1:13" ht="12.75" customHeight="1" hidden="1">
      <c r="A76" s="230"/>
      <c r="B76" s="230">
        <f t="shared" si="7"/>
        <v>4.5</v>
      </c>
      <c r="C76" s="252">
        <f t="shared" si="8"/>
        <v>154.5</v>
      </c>
      <c r="D76" s="229"/>
      <c r="E76" s="233"/>
      <c r="F76" s="233"/>
      <c r="G76" s="254">
        <f t="shared" si="9"/>
        <v>0.60546875</v>
      </c>
      <c r="H76" s="254">
        <f t="shared" si="10"/>
        <v>0.6166666666666667</v>
      </c>
      <c r="I76" s="254">
        <f t="shared" si="11"/>
        <v>0.6294642857142857</v>
      </c>
      <c r="J76" s="254">
        <f t="shared" si="12"/>
        <v>0.6442307692307692</v>
      </c>
      <c r="K76" s="254">
        <f t="shared" si="13"/>
        <v>0.6614583333333333</v>
      </c>
      <c r="L76" s="87">
        <f t="shared" si="14"/>
        <v>64.5</v>
      </c>
      <c r="M76" s="47"/>
    </row>
    <row r="77" spans="1:13" ht="12.75" customHeight="1" hidden="1">
      <c r="A77" s="230"/>
      <c r="B77" s="230">
        <f t="shared" si="7"/>
        <v>4.5</v>
      </c>
      <c r="C77" s="252">
        <f t="shared" si="8"/>
        <v>154.5</v>
      </c>
      <c r="D77" s="229"/>
      <c r="E77" s="233"/>
      <c r="F77" s="233"/>
      <c r="G77" s="254">
        <f t="shared" si="9"/>
        <v>0.60546875</v>
      </c>
      <c r="H77" s="254">
        <f t="shared" si="10"/>
        <v>0.6166666666666667</v>
      </c>
      <c r="I77" s="254">
        <f t="shared" si="11"/>
        <v>0.6294642857142857</v>
      </c>
      <c r="J77" s="254">
        <f t="shared" si="12"/>
        <v>0.6442307692307692</v>
      </c>
      <c r="K77" s="254">
        <f t="shared" si="13"/>
        <v>0.6614583333333333</v>
      </c>
      <c r="L77" s="87">
        <f t="shared" si="14"/>
        <v>64.5</v>
      </c>
      <c r="M77" s="47"/>
    </row>
    <row r="78" spans="1:13" ht="12.75" customHeight="1" hidden="1">
      <c r="A78" s="230"/>
      <c r="B78" s="230">
        <f t="shared" si="7"/>
        <v>4.5</v>
      </c>
      <c r="C78" s="252">
        <f t="shared" si="8"/>
        <v>154.5</v>
      </c>
      <c r="D78" s="229"/>
      <c r="E78" s="233"/>
      <c r="F78" s="233"/>
      <c r="G78" s="254">
        <f t="shared" si="9"/>
        <v>0.60546875</v>
      </c>
      <c r="H78" s="254">
        <f t="shared" si="10"/>
        <v>0.6166666666666667</v>
      </c>
      <c r="I78" s="254">
        <f t="shared" si="11"/>
        <v>0.6294642857142857</v>
      </c>
      <c r="J78" s="254">
        <f t="shared" si="12"/>
        <v>0.6442307692307692</v>
      </c>
      <c r="K78" s="254">
        <f t="shared" si="13"/>
        <v>0.6614583333333333</v>
      </c>
      <c r="L78" s="87">
        <f t="shared" si="14"/>
        <v>64.5</v>
      </c>
      <c r="M78" s="47"/>
    </row>
    <row r="79" spans="1:12" ht="12.75" customHeight="1" hidden="1">
      <c r="A79" s="230"/>
      <c r="B79" s="230">
        <f t="shared" si="7"/>
        <v>4.5</v>
      </c>
      <c r="C79" s="252">
        <f t="shared" si="8"/>
        <v>154.5</v>
      </c>
      <c r="D79" s="229"/>
      <c r="E79" s="233"/>
      <c r="F79" s="233"/>
      <c r="G79" s="254">
        <f t="shared" si="9"/>
        <v>0.60546875</v>
      </c>
      <c r="H79" s="254">
        <f t="shared" si="10"/>
        <v>0.6166666666666667</v>
      </c>
      <c r="I79" s="254">
        <f t="shared" si="11"/>
        <v>0.6294642857142857</v>
      </c>
      <c r="J79" s="254">
        <f t="shared" si="12"/>
        <v>0.6442307692307692</v>
      </c>
      <c r="K79" s="254">
        <f t="shared" si="13"/>
        <v>0.6614583333333333</v>
      </c>
      <c r="L79" s="87">
        <f t="shared" si="14"/>
        <v>64.5</v>
      </c>
    </row>
    <row r="80" spans="1:12" ht="12.75" customHeight="1">
      <c r="A80" s="230">
        <v>4.5</v>
      </c>
      <c r="B80" s="230">
        <f t="shared" si="7"/>
        <v>0</v>
      </c>
      <c r="C80" s="252">
        <f t="shared" si="8"/>
        <v>159</v>
      </c>
      <c r="D80" s="232" t="s">
        <v>397</v>
      </c>
      <c r="E80" s="248"/>
      <c r="F80" s="248">
        <v>108</v>
      </c>
      <c r="G80" s="254">
        <f t="shared" si="9"/>
        <v>0.6171875</v>
      </c>
      <c r="H80" s="254">
        <f t="shared" si="10"/>
        <v>0.6291666666666667</v>
      </c>
      <c r="I80" s="254">
        <f t="shared" si="11"/>
        <v>0.6428571428571428</v>
      </c>
      <c r="J80" s="254">
        <f t="shared" si="12"/>
        <v>0.6586538461538461</v>
      </c>
      <c r="K80" s="254">
        <f t="shared" si="13"/>
        <v>0.6770833333333333</v>
      </c>
      <c r="L80" s="87">
        <f t="shared" si="14"/>
        <v>69</v>
      </c>
    </row>
    <row r="81" spans="2:12" ht="12.75" customHeight="1">
      <c r="B81" s="49"/>
      <c r="C81" s="49"/>
      <c r="D81" s="50"/>
      <c r="E81" s="10"/>
      <c r="F81" s="10"/>
      <c r="G81" s="10"/>
      <c r="H81" s="51"/>
      <c r="I81" s="51"/>
      <c r="J81" s="51"/>
      <c r="L81" s="35"/>
    </row>
    <row r="82" spans="2:12" ht="12.75" customHeight="1">
      <c r="B82" s="49"/>
      <c r="C82" s="49"/>
      <c r="D82" s="50"/>
      <c r="E82" s="10"/>
      <c r="F82" s="10"/>
      <c r="G82" s="10"/>
      <c r="H82" s="51"/>
      <c r="I82" s="51"/>
      <c r="J82" s="51"/>
      <c r="L82" s="35"/>
    </row>
    <row r="83" spans="3:12" ht="12.75" customHeight="1">
      <c r="C83" s="49"/>
      <c r="D83" s="50"/>
      <c r="E83" s="10"/>
      <c r="F83" s="10"/>
      <c r="G83" s="10"/>
      <c r="H83" s="51"/>
      <c r="I83" s="51"/>
      <c r="J83" s="51"/>
      <c r="L83" s="35"/>
    </row>
    <row r="84" spans="2:12" ht="12.75" customHeight="1">
      <c r="B84" s="49"/>
      <c r="C84" s="49"/>
      <c r="D84" s="53"/>
      <c r="E84" s="10"/>
      <c r="F84" s="10"/>
      <c r="G84" s="10"/>
      <c r="H84" s="51"/>
      <c r="I84" s="51"/>
      <c r="J84" s="51"/>
      <c r="L84" s="35"/>
    </row>
    <row r="85" spans="2:12" ht="12.75" customHeight="1">
      <c r="B85" s="17"/>
      <c r="C85" s="17"/>
      <c r="D85" s="38"/>
      <c r="E85" s="10"/>
      <c r="F85" s="10"/>
      <c r="G85" s="10"/>
      <c r="H85" s="39"/>
      <c r="I85" s="39"/>
      <c r="J85" s="39"/>
      <c r="L85" s="35"/>
    </row>
    <row r="86" spans="2:12" ht="12.75" customHeight="1">
      <c r="B86" s="17"/>
      <c r="C86" s="17"/>
      <c r="D86" s="38"/>
      <c r="E86" s="10"/>
      <c r="F86" s="10"/>
      <c r="G86" s="10"/>
      <c r="H86" s="39"/>
      <c r="I86" s="39"/>
      <c r="J86" s="39"/>
      <c r="L86" s="35"/>
    </row>
    <row r="87" spans="2:12" ht="12.75" customHeight="1">
      <c r="B87" s="10"/>
      <c r="C87" s="17"/>
      <c r="D87" s="38"/>
      <c r="E87" s="10"/>
      <c r="F87" s="10"/>
      <c r="G87" s="10"/>
      <c r="H87" s="39"/>
      <c r="I87" s="39"/>
      <c r="J87" s="39"/>
      <c r="L87" s="35"/>
    </row>
    <row r="88" ht="12.75" customHeight="1">
      <c r="L88" s="35"/>
    </row>
    <row r="89" spans="2:12" ht="12.75" customHeight="1">
      <c r="B89" s="17"/>
      <c r="C89" s="17"/>
      <c r="D89" s="36"/>
      <c r="E89" s="10"/>
      <c r="F89" s="10"/>
      <c r="G89" s="10"/>
      <c r="H89" s="39"/>
      <c r="I89" s="39"/>
      <c r="J89" s="39"/>
      <c r="L89" s="35"/>
    </row>
    <row r="90" spans="2:12" ht="12.75" customHeight="1">
      <c r="B90" s="17"/>
      <c r="C90" s="17"/>
      <c r="D90" s="38"/>
      <c r="E90" s="10"/>
      <c r="F90" s="10"/>
      <c r="G90" s="10"/>
      <c r="H90" s="39"/>
      <c r="I90" s="39"/>
      <c r="J90" s="39"/>
      <c r="L90" s="35"/>
    </row>
    <row r="91" spans="2:12" ht="12.75" customHeight="1">
      <c r="B91" s="17"/>
      <c r="C91" s="17"/>
      <c r="D91" s="38"/>
      <c r="E91" s="10"/>
      <c r="F91" s="10"/>
      <c r="G91" s="10"/>
      <c r="H91" s="39"/>
      <c r="I91" s="39"/>
      <c r="J91" s="39"/>
      <c r="L91" s="35"/>
    </row>
    <row r="92" spans="2:12" ht="12.75" customHeight="1">
      <c r="B92" s="17"/>
      <c r="C92" s="17"/>
      <c r="D92" s="38"/>
      <c r="E92" s="10"/>
      <c r="F92" s="10"/>
      <c r="G92" s="10"/>
      <c r="H92" s="39"/>
      <c r="I92" s="39"/>
      <c r="J92" s="39"/>
      <c r="L92" s="35"/>
    </row>
    <row r="93" spans="2:12" ht="12.75" customHeight="1">
      <c r="B93" s="17"/>
      <c r="C93" s="17"/>
      <c r="D93" s="42"/>
      <c r="E93" s="10"/>
      <c r="F93" s="5"/>
      <c r="G93" s="5"/>
      <c r="H93" s="39"/>
      <c r="I93" s="39"/>
      <c r="J93" s="39"/>
      <c r="L93" s="35"/>
    </row>
    <row r="94" spans="2:12" ht="12.75" customHeight="1">
      <c r="B94" s="17"/>
      <c r="C94" s="17"/>
      <c r="D94" s="38"/>
      <c r="E94" s="10"/>
      <c r="F94" s="10"/>
      <c r="G94" s="10"/>
      <c r="H94" s="39"/>
      <c r="I94" s="39"/>
      <c r="J94" s="39"/>
      <c r="L94" s="35"/>
    </row>
    <row r="95" spans="2:12" ht="12.75" customHeight="1">
      <c r="B95" s="10"/>
      <c r="C95" s="17"/>
      <c r="D95" s="38"/>
      <c r="E95" s="10"/>
      <c r="F95" s="10"/>
      <c r="G95" s="10"/>
      <c r="H95" s="10"/>
      <c r="I95" s="10"/>
      <c r="J95" s="10"/>
      <c r="L95" s="35"/>
    </row>
    <row r="96" spans="2:12" ht="12.75" customHeight="1">
      <c r="B96" s="17"/>
      <c r="C96" s="17"/>
      <c r="D96" s="38"/>
      <c r="E96" s="10"/>
      <c r="F96" s="10"/>
      <c r="G96" s="10"/>
      <c r="H96" s="39"/>
      <c r="I96" s="39"/>
      <c r="J96" s="39"/>
      <c r="L96" s="35"/>
    </row>
    <row r="97" spans="2:12" ht="12.75" customHeight="1">
      <c r="B97" s="17"/>
      <c r="C97" s="17"/>
      <c r="D97" s="42"/>
      <c r="E97" s="10"/>
      <c r="F97" s="5"/>
      <c r="G97" s="5"/>
      <c r="H97" s="39"/>
      <c r="I97" s="39"/>
      <c r="J97" s="39"/>
      <c r="L97" s="35"/>
    </row>
    <row r="98" spans="2:12" ht="12.75" customHeight="1">
      <c r="B98" s="10"/>
      <c r="C98" s="10"/>
      <c r="D98" s="38"/>
      <c r="E98" s="10"/>
      <c r="F98" s="10"/>
      <c r="G98" s="10"/>
      <c r="H98" s="39"/>
      <c r="I98" s="39"/>
      <c r="J98" s="39"/>
      <c r="L98" s="35"/>
    </row>
    <row r="99" ht="12.75" customHeight="1">
      <c r="L99" s="35"/>
    </row>
    <row r="100" ht="12.75" customHeight="1">
      <c r="L100" s="35"/>
    </row>
    <row r="101" ht="12.75" customHeight="1">
      <c r="L101" s="35"/>
    </row>
    <row r="102" ht="12.75" customHeight="1">
      <c r="L102" s="35"/>
    </row>
    <row r="103" ht="12.75" customHeight="1">
      <c r="L103" s="35"/>
    </row>
    <row r="104" ht="12.75" customHeight="1">
      <c r="L104" s="35"/>
    </row>
    <row r="105" ht="12.75" customHeight="1">
      <c r="L105" s="35"/>
    </row>
    <row r="106" ht="12.75" customHeight="1">
      <c r="L106" s="35"/>
    </row>
    <row r="107" ht="12.75" customHeight="1">
      <c r="L107" s="35"/>
    </row>
    <row r="108" ht="12.75" customHeight="1">
      <c r="L108" s="35"/>
    </row>
    <row r="109" ht="12.75" customHeight="1">
      <c r="L109" s="35"/>
    </row>
    <row r="110" ht="12.75" customHeight="1">
      <c r="L110" s="35"/>
    </row>
    <row r="111" ht="12.75" customHeight="1">
      <c r="L111" s="35"/>
    </row>
    <row r="112" ht="12.75" customHeight="1">
      <c r="L112" s="35"/>
    </row>
    <row r="113" ht="12.75" customHeight="1">
      <c r="L113" s="35"/>
    </row>
    <row r="114" ht="12.75" customHeight="1">
      <c r="L114" s="35"/>
    </row>
    <row r="115" ht="12.75" customHeight="1">
      <c r="L115" s="35"/>
    </row>
    <row r="116" ht="12.75" customHeight="1">
      <c r="L116" s="35"/>
    </row>
    <row r="117" ht="12.75" customHeight="1">
      <c r="L117" s="35"/>
    </row>
    <row r="118" ht="12.75" customHeight="1">
      <c r="L118" s="35"/>
    </row>
    <row r="119" ht="12.75" customHeight="1">
      <c r="L119" s="35"/>
    </row>
    <row r="120" ht="12.75" customHeight="1">
      <c r="L120" s="35"/>
    </row>
    <row r="121" ht="12.75" customHeight="1">
      <c r="L121" s="35"/>
    </row>
    <row r="122" ht="12.75" customHeight="1">
      <c r="L122" s="35"/>
    </row>
    <row r="123" ht="12.75" customHeight="1">
      <c r="L123" s="35"/>
    </row>
    <row r="124" ht="12.75" customHeight="1">
      <c r="L124" s="35"/>
    </row>
    <row r="125" ht="12.75" customHeight="1">
      <c r="L125" s="35"/>
    </row>
    <row r="126" ht="12.75" customHeight="1">
      <c r="L126" s="35"/>
    </row>
    <row r="127" ht="12.75" customHeight="1">
      <c r="L127" s="35"/>
    </row>
    <row r="128" ht="12.75" customHeight="1">
      <c r="L128" s="35"/>
    </row>
    <row r="129" ht="12.75" customHeight="1">
      <c r="L129" s="35"/>
    </row>
    <row r="130" ht="12.75" customHeight="1">
      <c r="L130" s="35"/>
    </row>
    <row r="131" ht="12.75" customHeight="1">
      <c r="L131" s="35"/>
    </row>
    <row r="132" ht="12.75" customHeight="1">
      <c r="L132" s="35"/>
    </row>
    <row r="133" ht="12.75" customHeight="1">
      <c r="L133" s="35"/>
    </row>
    <row r="134" ht="12.75" customHeight="1">
      <c r="L134" s="35"/>
    </row>
    <row r="135" ht="12.75" customHeight="1">
      <c r="L135" s="35"/>
    </row>
    <row r="136" ht="12.75" customHeight="1">
      <c r="L136" s="35"/>
    </row>
    <row r="137" ht="12.75" customHeight="1">
      <c r="L137" s="35"/>
    </row>
    <row r="138" ht="12.75" customHeight="1">
      <c r="L138" s="35"/>
    </row>
    <row r="139" ht="12.75" customHeight="1">
      <c r="L139" s="35"/>
    </row>
    <row r="140" ht="12.75" customHeight="1">
      <c r="L140" s="35"/>
    </row>
    <row r="141" ht="12.75" customHeight="1">
      <c r="L141" s="35"/>
    </row>
    <row r="142" ht="12.75" customHeight="1">
      <c r="L142" s="35"/>
    </row>
    <row r="143" ht="12.75" customHeight="1">
      <c r="L143" s="35"/>
    </row>
    <row r="144" ht="12.75" customHeight="1">
      <c r="L144" s="35"/>
    </row>
    <row r="145" ht="12.75" customHeight="1">
      <c r="L145" s="35"/>
    </row>
    <row r="146" ht="12.75" customHeight="1">
      <c r="L146" s="35"/>
    </row>
    <row r="147" ht="12.75" customHeight="1">
      <c r="L147" s="35"/>
    </row>
    <row r="148" ht="12.75" customHeight="1">
      <c r="L148" s="35"/>
    </row>
    <row r="149" ht="12.75" customHeight="1">
      <c r="L149" s="35"/>
    </row>
    <row r="150" ht="12.75" customHeight="1">
      <c r="L150" s="35"/>
    </row>
    <row r="151" ht="12.75" customHeight="1">
      <c r="L151" s="35"/>
    </row>
    <row r="152" ht="12.75" customHeight="1">
      <c r="L152" s="35"/>
    </row>
    <row r="153" ht="12.75" customHeight="1">
      <c r="L153" s="35"/>
    </row>
    <row r="154" ht="12.75" customHeight="1">
      <c r="L154" s="35"/>
    </row>
    <row r="155" ht="12.75" customHeight="1">
      <c r="L155" s="35"/>
    </row>
    <row r="156" ht="12.75" customHeight="1">
      <c r="L156" s="35"/>
    </row>
    <row r="157" ht="12.75" customHeight="1">
      <c r="L157" s="35"/>
    </row>
    <row r="158" ht="12.75" customHeight="1">
      <c r="L158" s="35"/>
    </row>
    <row r="159" ht="12.75" customHeight="1">
      <c r="L159" s="35"/>
    </row>
    <row r="160" ht="12.75" customHeight="1">
      <c r="L160" s="35"/>
    </row>
    <row r="161" ht="12.75" customHeight="1">
      <c r="L161" s="35"/>
    </row>
    <row r="162" ht="12.75" customHeight="1">
      <c r="L162" s="35"/>
    </row>
    <row r="163" ht="12.75" customHeight="1">
      <c r="L163" s="35"/>
    </row>
    <row r="164" ht="12.75" customHeight="1">
      <c r="L164" s="35"/>
    </row>
    <row r="165" ht="12.75" customHeight="1">
      <c r="L165" s="35"/>
    </row>
    <row r="166" ht="12.75" customHeight="1">
      <c r="L166" s="35"/>
    </row>
    <row r="167" ht="12.75" customHeight="1">
      <c r="L167" s="35"/>
    </row>
    <row r="168" ht="12.75" customHeight="1">
      <c r="L168" s="35"/>
    </row>
    <row r="169" ht="12.75" customHeight="1">
      <c r="L169" s="35"/>
    </row>
    <row r="170" ht="12.75" customHeight="1">
      <c r="L170" s="35"/>
    </row>
    <row r="171" ht="12.75" customHeight="1">
      <c r="L171" s="35"/>
    </row>
    <row r="172" ht="12.75" customHeight="1">
      <c r="L172" s="35"/>
    </row>
    <row r="173" ht="12.75" customHeight="1">
      <c r="L173" s="35"/>
    </row>
    <row r="174" ht="12.75" customHeight="1">
      <c r="L174" s="35"/>
    </row>
    <row r="175" ht="12.75" customHeight="1">
      <c r="L175" s="35"/>
    </row>
    <row r="176" ht="12.75" customHeight="1">
      <c r="L176" s="35"/>
    </row>
    <row r="177" ht="12.75" customHeight="1">
      <c r="L177" s="35"/>
    </row>
    <row r="178" ht="12.75" customHeight="1">
      <c r="L178" s="35"/>
    </row>
    <row r="179" ht="12.75" customHeight="1">
      <c r="L179" s="35"/>
    </row>
    <row r="180" ht="12.75" customHeight="1">
      <c r="L180" s="35"/>
    </row>
    <row r="181" ht="12.75" customHeight="1">
      <c r="L181" s="35"/>
    </row>
    <row r="182" ht="12.75" customHeight="1">
      <c r="L182" s="35"/>
    </row>
    <row r="183" ht="12.75" customHeight="1">
      <c r="L183" s="35"/>
    </row>
    <row r="184" ht="12.75" customHeight="1">
      <c r="L184" s="35"/>
    </row>
    <row r="185" ht="12.75" customHeight="1">
      <c r="L185" s="35"/>
    </row>
    <row r="186" ht="12.75" customHeight="1">
      <c r="L186" s="35"/>
    </row>
    <row r="187" ht="12.75" customHeight="1">
      <c r="L187" s="35"/>
    </row>
    <row r="188" ht="12.75" customHeight="1">
      <c r="L188" s="35"/>
    </row>
    <row r="189" ht="12.75" customHeight="1">
      <c r="L189" s="35"/>
    </row>
    <row r="190" ht="12.75" customHeight="1">
      <c r="L190" s="35"/>
    </row>
    <row r="191" ht="12.75" customHeight="1">
      <c r="L191" s="35"/>
    </row>
    <row r="192" ht="12.75" customHeight="1">
      <c r="L192" s="35"/>
    </row>
    <row r="193" ht="12.75" customHeight="1">
      <c r="L193" s="35"/>
    </row>
    <row r="194" ht="12.75" customHeight="1">
      <c r="L194" s="35"/>
    </row>
    <row r="195" ht="12.75" customHeight="1">
      <c r="L195" s="35"/>
    </row>
    <row r="196" ht="12.75" customHeight="1">
      <c r="L196" s="35"/>
    </row>
  </sheetData>
  <sheetProtection/>
  <mergeCells count="7">
    <mergeCell ref="H6:K6"/>
    <mergeCell ref="A1:K1"/>
    <mergeCell ref="L1:M1"/>
    <mergeCell ref="A2:K2"/>
    <mergeCell ref="A3:K3"/>
    <mergeCell ref="A4:K4"/>
    <mergeCell ref="D5:G5"/>
  </mergeCells>
  <printOptions horizontalCentered="1"/>
  <pageMargins left="0.3937007874015748" right="0.3937007874015748" top="0.3937007874015748" bottom="0.3937007874015748" header="0.5118110236220472" footer="0.3937007874015748"/>
  <pageSetup fitToHeight="1" fitToWidth="1" horizontalDpi="300" verticalDpi="300" orientation="portrait" paperSize="9" scale="88" r:id="rId2"/>
  <headerFooter alignWithMargins="0">
    <oddFooter>&amp;L&amp;F   &amp;D  &amp;T&amp;R&amp;8Les communes en lettres majuscules sont des 
chefs-lieux de cantons, sous-préfectures ou préfectures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0"/>
  <sheetViews>
    <sheetView tabSelected="1" zoomScalePageLayoutView="0" workbookViewId="0" topLeftCell="A1">
      <selection activeCell="D74" sqref="D74"/>
    </sheetView>
  </sheetViews>
  <sheetFormatPr defaultColWidth="11.421875" defaultRowHeight="12.75"/>
  <cols>
    <col min="1" max="1" width="20.28125" style="61" customWidth="1"/>
    <col min="2" max="2" width="5.8515625" style="0" customWidth="1"/>
    <col min="3" max="3" width="28.140625" style="0" customWidth="1"/>
    <col min="4" max="4" width="28.00390625" style="0" customWidth="1"/>
    <col min="5" max="5" width="8.28125" style="0" customWidth="1"/>
    <col min="6" max="6" width="3.421875" style="0" customWidth="1"/>
    <col min="7" max="7" width="7.421875" style="62" customWidth="1"/>
    <col min="8" max="8" width="25.421875" style="0" customWidth="1"/>
    <col min="9" max="9" width="7.7109375" style="63" customWidth="1"/>
    <col min="10" max="10" width="5.7109375" style="64" customWidth="1"/>
    <col min="11" max="11" width="8.28125" style="62" customWidth="1"/>
    <col min="12" max="12" width="25.140625" style="65" customWidth="1"/>
    <col min="13" max="13" width="9.00390625" style="62" customWidth="1"/>
    <col min="15" max="15" width="25.7109375" style="0" customWidth="1"/>
  </cols>
  <sheetData>
    <row r="2" spans="1:11" ht="12.75">
      <c r="A2" s="410" t="s">
        <v>0</v>
      </c>
      <c r="B2" s="410"/>
      <c r="C2" s="410"/>
      <c r="D2" s="410"/>
      <c r="E2" s="410"/>
      <c r="F2" s="410"/>
      <c r="G2" s="66"/>
      <c r="H2" s="66"/>
      <c r="I2" s="67"/>
      <c r="J2" s="68"/>
      <c r="K2" s="66"/>
    </row>
    <row r="3" spans="1:9" ht="12.75">
      <c r="A3" s="411" t="s">
        <v>974</v>
      </c>
      <c r="B3" s="412"/>
      <c r="C3" s="412"/>
      <c r="D3" s="412"/>
      <c r="E3" s="412"/>
      <c r="F3" s="412"/>
      <c r="I3" s="69"/>
    </row>
    <row r="4" spans="1:9" ht="12.75">
      <c r="A4" s="411" t="s">
        <v>975</v>
      </c>
      <c r="B4" s="412"/>
      <c r="C4" s="412"/>
      <c r="D4" s="412"/>
      <c r="E4" s="412"/>
      <c r="F4" s="412"/>
      <c r="H4" s="62"/>
      <c r="I4" s="69"/>
    </row>
    <row r="5" spans="1:13" ht="12.75">
      <c r="A5" s="70"/>
      <c r="B5" s="62"/>
      <c r="C5" s="62"/>
      <c r="D5" s="62"/>
      <c r="E5" s="62"/>
      <c r="F5" s="62"/>
      <c r="G5" s="71"/>
      <c r="H5" s="72" t="s">
        <v>22</v>
      </c>
      <c r="I5" s="65"/>
      <c r="J5" s="62" t="s">
        <v>23</v>
      </c>
      <c r="K5" s="71"/>
      <c r="L5" s="73" t="s">
        <v>24</v>
      </c>
      <c r="M5" s="69"/>
    </row>
    <row r="6" spans="3:13" ht="12.75">
      <c r="C6" s="74"/>
      <c r="G6" s="75" t="s">
        <v>25</v>
      </c>
      <c r="I6" s="76" t="s">
        <v>26</v>
      </c>
      <c r="J6" s="62"/>
      <c r="K6" s="75" t="s">
        <v>25</v>
      </c>
      <c r="L6" s="62" t="s">
        <v>27</v>
      </c>
      <c r="M6" s="77" t="s">
        <v>26</v>
      </c>
    </row>
    <row r="7" spans="1:13" ht="12.75">
      <c r="A7" s="70">
        <v>40740</v>
      </c>
      <c r="C7" s="81" t="s">
        <v>89</v>
      </c>
      <c r="E7" s="78">
        <v>8</v>
      </c>
      <c r="F7" s="79" t="s">
        <v>4</v>
      </c>
      <c r="G7" s="80"/>
      <c r="I7" s="65"/>
      <c r="J7" s="62"/>
      <c r="K7" s="80">
        <v>34840</v>
      </c>
      <c r="L7" t="str">
        <f>C7</f>
        <v>MIREVAL</v>
      </c>
      <c r="M7" s="67"/>
    </row>
    <row r="8" spans="1:13" ht="12.75">
      <c r="A8" s="70">
        <v>40741</v>
      </c>
      <c r="B8" s="74" t="s">
        <v>28</v>
      </c>
      <c r="C8" t="str">
        <f>C7</f>
        <v>MIREVAL</v>
      </c>
      <c r="D8" s="34" t="str">
        <f>'1 étap'!D80</f>
        <v>ST MATHIEU DE TREVIERS (Site du Pic St Loup)</v>
      </c>
      <c r="E8" s="78">
        <f>'1 étap'!$H$5</f>
        <v>189.5</v>
      </c>
      <c r="F8" s="79" t="s">
        <v>4</v>
      </c>
      <c r="G8" s="80">
        <v>34270</v>
      </c>
      <c r="H8" t="str">
        <f>'1 étap'!D49</f>
        <v>CLARET</v>
      </c>
      <c r="I8" s="67"/>
      <c r="J8" s="62">
        <v>1</v>
      </c>
      <c r="K8" s="80">
        <v>34270</v>
      </c>
      <c r="L8" t="str">
        <f>$D$8</f>
        <v>ST MATHIEU DE TREVIERS (Site du Pic St Loup)</v>
      </c>
      <c r="M8" s="67"/>
    </row>
    <row r="9" spans="1:13" ht="12.75">
      <c r="A9" s="70">
        <v>40742</v>
      </c>
      <c r="B9" s="74" t="s">
        <v>29</v>
      </c>
      <c r="C9" s="81" t="str">
        <f>$D$8</f>
        <v>ST MATHIEU DE TREVIERS (Site du Pic St Loup)</v>
      </c>
      <c r="D9" s="34" t="str">
        <f>'2 étap'!D80</f>
        <v>NANT</v>
      </c>
      <c r="E9" s="78">
        <f>'2 étap'!$H$5</f>
        <v>190</v>
      </c>
      <c r="F9" s="79" t="s">
        <v>4</v>
      </c>
      <c r="G9" s="80">
        <v>34520</v>
      </c>
      <c r="H9" t="str">
        <f>'2 étap'!D49</f>
        <v>LE CAYLAR (Causse du Larzac)</v>
      </c>
      <c r="I9" s="67"/>
      <c r="J9" s="62">
        <v>2</v>
      </c>
      <c r="K9" s="80">
        <v>12230</v>
      </c>
      <c r="L9" s="81" t="str">
        <f>$D$9</f>
        <v>NANT</v>
      </c>
      <c r="M9" s="67"/>
    </row>
    <row r="10" spans="1:13" ht="12.75">
      <c r="A10" s="70">
        <v>40743</v>
      </c>
      <c r="B10" s="74" t="s">
        <v>30</v>
      </c>
      <c r="C10" s="81" t="str">
        <f>$D$9</f>
        <v>NANT</v>
      </c>
      <c r="D10" s="34" t="str">
        <f>'3 étap'!D80</f>
        <v>Bagard</v>
      </c>
      <c r="E10" s="78">
        <f>'3 étap'!$H$5</f>
        <v>192</v>
      </c>
      <c r="F10" s="79" t="s">
        <v>4</v>
      </c>
      <c r="G10" s="80">
        <v>30270</v>
      </c>
      <c r="H10" t="str">
        <f>'3 étap'!D49</f>
        <v>ST JEAN DU GARD</v>
      </c>
      <c r="I10" s="67"/>
      <c r="J10" s="62">
        <v>3</v>
      </c>
      <c r="K10" s="80">
        <v>30140</v>
      </c>
      <c r="L10" t="str">
        <f>$D$10</f>
        <v>Bagard</v>
      </c>
      <c r="M10" s="67"/>
    </row>
    <row r="11" spans="1:13" ht="12.75">
      <c r="A11" s="70">
        <v>40744</v>
      </c>
      <c r="B11" s="74" t="s">
        <v>31</v>
      </c>
      <c r="C11" s="81" t="str">
        <f>$D$10</f>
        <v>Bagard</v>
      </c>
      <c r="D11" s="34" t="str">
        <f>'4 étap'!D80</f>
        <v>BUIS LES BARONNIES</v>
      </c>
      <c r="E11" s="78">
        <f>'4 étap'!$H$5</f>
        <v>191.5</v>
      </c>
      <c r="F11" s="79" t="s">
        <v>4</v>
      </c>
      <c r="G11" s="80">
        <v>84190</v>
      </c>
      <c r="H11" t="str">
        <f>'4 étap'!D49</f>
        <v>BEAUMES DE VENISE</v>
      </c>
      <c r="I11" s="67"/>
      <c r="J11" s="62">
        <v>4</v>
      </c>
      <c r="K11" s="80">
        <v>26170</v>
      </c>
      <c r="L11" t="str">
        <f>$D$11</f>
        <v>BUIS LES BARONNIES</v>
      </c>
      <c r="M11" s="67"/>
    </row>
    <row r="12" spans="1:13" ht="12.75">
      <c r="A12" s="70">
        <v>40745</v>
      </c>
      <c r="B12" s="74" t="s">
        <v>32</v>
      </c>
      <c r="C12" t="str">
        <f>$D$11</f>
        <v>BUIS LES BARONNIES</v>
      </c>
      <c r="D12" s="34" t="str">
        <f>'5 étap'!D80</f>
        <v>CADENET</v>
      </c>
      <c r="E12" s="78">
        <f>'5 étap'!$H$5</f>
        <v>190</v>
      </c>
      <c r="F12" s="79" t="s">
        <v>4</v>
      </c>
      <c r="G12" s="82">
        <v>84490</v>
      </c>
      <c r="H12" t="str">
        <f>'5 étap'!D49</f>
        <v>ST SATURNIN LES APT</v>
      </c>
      <c r="I12" s="67"/>
      <c r="J12" s="62">
        <v>5</v>
      </c>
      <c r="K12" s="80">
        <v>84160</v>
      </c>
      <c r="L12" t="str">
        <f>$D$12</f>
        <v>CADENET</v>
      </c>
      <c r="M12" s="67"/>
    </row>
    <row r="13" spans="1:13" ht="12.75">
      <c r="A13" s="70">
        <v>40746</v>
      </c>
      <c r="B13" s="74" t="s">
        <v>33</v>
      </c>
      <c r="C13" t="str">
        <f>$D$12</f>
        <v>CADENET</v>
      </c>
      <c r="D13" s="34" t="str">
        <f>'6 étap'!D80</f>
        <v>VEYNES</v>
      </c>
      <c r="E13" s="78">
        <f>'6 étap'!$H$5</f>
        <v>182.5</v>
      </c>
      <c r="F13" s="79" t="s">
        <v>4</v>
      </c>
      <c r="G13" s="80">
        <v>26560</v>
      </c>
      <c r="H13" t="str">
        <f>'6 étap'!D49</f>
        <v>SEDERON</v>
      </c>
      <c r="I13" s="67"/>
      <c r="J13" s="62">
        <v>6</v>
      </c>
      <c r="K13" s="305" t="s">
        <v>940</v>
      </c>
      <c r="L13" s="81" t="str">
        <f>$D$13</f>
        <v>VEYNES</v>
      </c>
      <c r="M13" s="67"/>
    </row>
    <row r="14" spans="1:13" ht="12.75">
      <c r="A14" s="70">
        <v>40747</v>
      </c>
      <c r="B14" s="74" t="s">
        <v>34</v>
      </c>
      <c r="C14" s="81" t="str">
        <f>$D$13</f>
        <v>VEYNES</v>
      </c>
      <c r="D14" s="34" t="str">
        <f>'7 étap'!D80</f>
        <v>LA COTE ST ANDRE</v>
      </c>
      <c r="E14" s="78">
        <f>'7 étap'!$H$5</f>
        <v>191.5</v>
      </c>
      <c r="F14" s="79" t="s">
        <v>4</v>
      </c>
      <c r="G14" s="80">
        <v>26420</v>
      </c>
      <c r="H14" t="str">
        <f>'7 étap'!D49</f>
        <v>LA CHAPELLE EN VERCORS</v>
      </c>
      <c r="I14" s="67"/>
      <c r="J14" s="62">
        <v>7</v>
      </c>
      <c r="K14" s="80">
        <v>38260</v>
      </c>
      <c r="L14" s="81" t="str">
        <f>$D$14</f>
        <v>LA COTE ST ANDRE</v>
      </c>
      <c r="M14" s="67"/>
    </row>
    <row r="15" spans="1:13" ht="12.75">
      <c r="A15" s="70">
        <v>40748</v>
      </c>
      <c r="B15" s="74" t="s">
        <v>35</v>
      </c>
      <c r="C15" s="81" t="str">
        <f>$D$14</f>
        <v>LA COTE ST ANDRE</v>
      </c>
      <c r="D15" s="34" t="str">
        <f>'8 étap'!D90</f>
        <v>THONES</v>
      </c>
      <c r="E15" s="78">
        <f>'8 étap'!$H$5</f>
        <v>186</v>
      </c>
      <c r="F15" s="79" t="s">
        <v>4</v>
      </c>
      <c r="G15" s="80">
        <v>38530</v>
      </c>
      <c r="H15" t="str">
        <f>'8 étap'!D49</f>
        <v>PONTCHARRA</v>
      </c>
      <c r="I15" s="67"/>
      <c r="J15" s="62">
        <v>8</v>
      </c>
      <c r="K15" s="80">
        <v>74230</v>
      </c>
      <c r="L15" s="81" t="str">
        <f>$D$15</f>
        <v>THONES</v>
      </c>
      <c r="M15" s="67"/>
    </row>
    <row r="16" spans="1:13" ht="12.75">
      <c r="A16" s="70">
        <v>40749</v>
      </c>
      <c r="B16" s="74" t="s">
        <v>36</v>
      </c>
      <c r="C16" t="str">
        <f>$D$15</f>
        <v>THONES</v>
      </c>
      <c r="D16" s="34" t="str">
        <f>'9 étap'!D80</f>
        <v>MOREZ</v>
      </c>
      <c r="E16" s="78">
        <f>'9 étap'!$H$5</f>
        <v>191</v>
      </c>
      <c r="F16" s="79" t="s">
        <v>4</v>
      </c>
      <c r="G16" s="305" t="s">
        <v>901</v>
      </c>
      <c r="H16" t="str">
        <f>'9 étap'!D49</f>
        <v>BELLEGARDE SUR VALSERINE</v>
      </c>
      <c r="I16" s="67"/>
      <c r="J16" s="62">
        <v>9</v>
      </c>
      <c r="K16" s="80">
        <v>39400</v>
      </c>
      <c r="L16" s="81" t="str">
        <f>$D$16</f>
        <v>MOREZ</v>
      </c>
      <c r="M16" s="67"/>
    </row>
    <row r="17" spans="1:13" ht="12.75">
      <c r="A17" s="70">
        <v>40750</v>
      </c>
      <c r="B17" s="74" t="s">
        <v>37</v>
      </c>
      <c r="C17" t="str">
        <f>$D$16</f>
        <v>MOREZ</v>
      </c>
      <c r="D17" s="34" t="str">
        <f>'10 étap'!D80</f>
        <v>GEVREY CHAMBERTIN</v>
      </c>
      <c r="E17" s="78">
        <f>'10 étap'!$H$5</f>
        <v>192.5</v>
      </c>
      <c r="F17" s="79" t="s">
        <v>4</v>
      </c>
      <c r="G17" s="80">
        <v>39140</v>
      </c>
      <c r="H17" t="str">
        <f>'10 étap'!D49</f>
        <v>Commenailles</v>
      </c>
      <c r="I17" s="67"/>
      <c r="J17" s="62">
        <v>10</v>
      </c>
      <c r="K17" s="82">
        <v>21220</v>
      </c>
      <c r="L17" t="str">
        <f>$D$17</f>
        <v>GEVREY CHAMBERTIN</v>
      </c>
      <c r="M17" s="67"/>
    </row>
    <row r="18" spans="1:13" ht="12.75">
      <c r="A18" s="70">
        <v>40751</v>
      </c>
      <c r="B18" s="74" t="s">
        <v>38</v>
      </c>
      <c r="C18" t="str">
        <f>$D$17</f>
        <v>GEVREY CHAMBERTIN</v>
      </c>
      <c r="D18" s="34" t="str">
        <f>'11 étap'!D80</f>
        <v>ST AMAND EN PUISAYE  </v>
      </c>
      <c r="E18" s="78">
        <f>'11 étap'!$H$5</f>
        <v>192.5</v>
      </c>
      <c r="F18" s="79" t="s">
        <v>4</v>
      </c>
      <c r="G18" s="80">
        <v>89200</v>
      </c>
      <c r="H18" t="str">
        <f>'11 étap'!D49</f>
        <v>AVALLON</v>
      </c>
      <c r="I18" s="67"/>
      <c r="J18" s="62">
        <v>11</v>
      </c>
      <c r="K18" s="82">
        <v>58310</v>
      </c>
      <c r="L18" t="str">
        <f>$D$18</f>
        <v>ST AMAND EN PUISAYE  </v>
      </c>
      <c r="M18" s="67"/>
    </row>
    <row r="19" spans="1:13" ht="12.75">
      <c r="A19" s="70">
        <v>40752</v>
      </c>
      <c r="B19" s="74" t="s">
        <v>39</v>
      </c>
      <c r="C19" t="str">
        <f>$D$18</f>
        <v>ST AMAND EN PUISAYE  </v>
      </c>
      <c r="D19" s="34" t="str">
        <f>'12 étap'!D80</f>
        <v>ST FLORENT SUR CHER  </v>
      </c>
      <c r="E19" s="78">
        <f>'12 étap'!$H$5</f>
        <v>191.5</v>
      </c>
      <c r="F19" s="79" t="s">
        <v>4</v>
      </c>
      <c r="G19" s="80">
        <v>18150</v>
      </c>
      <c r="H19" t="str">
        <f>'12 étap'!D49</f>
        <v>La Guerche sur l'Aubois</v>
      </c>
      <c r="I19" s="67"/>
      <c r="J19" s="62">
        <v>12</v>
      </c>
      <c r="K19" s="82">
        <v>18400</v>
      </c>
      <c r="L19" t="str">
        <f>$D$19</f>
        <v>ST FLORENT SUR CHER  </v>
      </c>
      <c r="M19" s="67"/>
    </row>
    <row r="20" spans="1:13" ht="12.75">
      <c r="A20" s="70">
        <v>40753</v>
      </c>
      <c r="B20" s="74" t="s">
        <v>40</v>
      </c>
      <c r="C20" t="str">
        <f>$D$19</f>
        <v>ST FLORENT SUR CHER  </v>
      </c>
      <c r="D20" s="34" t="str">
        <f>'13 étap'!D80</f>
        <v>La Ville aux Clercs</v>
      </c>
      <c r="E20" s="78">
        <f>'13 étap'!$H$5</f>
        <v>195</v>
      </c>
      <c r="F20" s="79" t="s">
        <v>4</v>
      </c>
      <c r="G20" s="80">
        <v>41150</v>
      </c>
      <c r="H20" t="str">
        <f>'13 étap'!D49</f>
        <v>CHAUMONT SUR LOIRE</v>
      </c>
      <c r="I20" s="67"/>
      <c r="J20" s="62">
        <v>13</v>
      </c>
      <c r="K20" s="82">
        <v>41160</v>
      </c>
      <c r="L20" s="81" t="str">
        <f>$D$20</f>
        <v>La Ville aux Clercs</v>
      </c>
      <c r="M20" s="67"/>
    </row>
    <row r="21" spans="1:13" ht="12.75">
      <c r="A21" s="70">
        <v>40754</v>
      </c>
      <c r="B21" s="74" t="s">
        <v>41</v>
      </c>
      <c r="C21" s="81" t="str">
        <f>$D$20</f>
        <v>La Ville aux Clercs</v>
      </c>
      <c r="D21" s="34" t="str">
        <f>'14 étap'!D80</f>
        <v>BERNAY  </v>
      </c>
      <c r="E21" s="78">
        <f>'14 étap'!$H$5</f>
        <v>159</v>
      </c>
      <c r="F21" s="79" t="s">
        <v>4</v>
      </c>
      <c r="G21" s="82">
        <v>61290</v>
      </c>
      <c r="H21" t="str">
        <f>'14 étap'!D49</f>
        <v>LONGNY AU PERCHE</v>
      </c>
      <c r="I21" s="67"/>
      <c r="J21" s="62">
        <v>14</v>
      </c>
      <c r="K21" s="82">
        <v>27300</v>
      </c>
      <c r="L21" t="str">
        <f>$D$21</f>
        <v>BERNAY  </v>
      </c>
      <c r="M21" s="67"/>
    </row>
    <row r="22" spans="1:13" ht="12.75">
      <c r="A22" s="83"/>
      <c r="B22" s="74"/>
      <c r="D22" s="166"/>
      <c r="E22" s="86"/>
      <c r="F22" s="168"/>
      <c r="G22" s="169"/>
      <c r="I22" s="65"/>
      <c r="J22" s="62"/>
      <c r="L22"/>
      <c r="M22" s="67"/>
    </row>
    <row r="23" spans="4:8" ht="12.75">
      <c r="D23" s="88"/>
      <c r="E23" s="78">
        <f>SUM(E7:E22)</f>
        <v>2642.5</v>
      </c>
      <c r="F23" s="79" t="s">
        <v>4</v>
      </c>
      <c r="H23" s="84"/>
    </row>
    <row r="24" ht="12.75">
      <c r="D24" s="167"/>
    </row>
    <row r="25" spans="3:9" ht="12.75">
      <c r="C25" s="79"/>
      <c r="D25" s="413" t="s">
        <v>42</v>
      </c>
      <c r="E25" s="414"/>
      <c r="F25" s="414"/>
      <c r="G25" s="414"/>
      <c r="H25" s="74" t="s">
        <v>43</v>
      </c>
      <c r="I25" s="63" t="s">
        <v>44</v>
      </c>
    </row>
    <row r="26" spans="1:9" ht="12.75" customHeight="1">
      <c r="A26" s="70">
        <v>40741</v>
      </c>
      <c r="B26" s="74" t="s">
        <v>28</v>
      </c>
      <c r="C26" s="74" t="s">
        <v>45</v>
      </c>
      <c r="D26" s="86" t="str">
        <f aca="true" t="shared" si="0" ref="D26:D39">C8</f>
        <v>MIREVAL</v>
      </c>
      <c r="E26" s="81"/>
      <c r="G26" s="85">
        <f>'1 étap'!C49</f>
        <v>107</v>
      </c>
      <c r="I26" s="85">
        <f>'1 étap'!C49/2</f>
        <v>53.5</v>
      </c>
    </row>
    <row r="27" spans="1:9" ht="12.75" customHeight="1">
      <c r="A27" s="70">
        <v>40742</v>
      </c>
      <c r="B27" s="74" t="s">
        <v>29</v>
      </c>
      <c r="C27" s="74" t="s">
        <v>45</v>
      </c>
      <c r="D27" s="86" t="str">
        <f t="shared" si="0"/>
        <v>ST MATHIEU DE TREVIERS (Site du Pic St Loup)</v>
      </c>
      <c r="G27" s="85">
        <f>'2 étap'!C49</f>
        <v>101</v>
      </c>
      <c r="I27" s="85">
        <f>'2 étap'!C49/2</f>
        <v>50.5</v>
      </c>
    </row>
    <row r="28" spans="1:9" ht="12.75" customHeight="1">
      <c r="A28" s="70">
        <v>40743</v>
      </c>
      <c r="B28" s="74" t="s">
        <v>30</v>
      </c>
      <c r="C28" s="74" t="s">
        <v>45</v>
      </c>
      <c r="D28" s="86" t="str">
        <f t="shared" si="0"/>
        <v>NANT</v>
      </c>
      <c r="G28" s="85">
        <f>'3 étap'!C49</f>
        <v>126</v>
      </c>
      <c r="I28" s="85">
        <f>'1 étap'!C51/2</f>
        <v>53.5</v>
      </c>
    </row>
    <row r="29" spans="1:9" ht="12.75" customHeight="1">
      <c r="A29" s="70">
        <v>40744</v>
      </c>
      <c r="B29" s="74" t="s">
        <v>31</v>
      </c>
      <c r="C29" s="74" t="s">
        <v>45</v>
      </c>
      <c r="D29" s="86" t="str">
        <f t="shared" si="0"/>
        <v>Bagard</v>
      </c>
      <c r="G29" s="85">
        <f>'4 étap'!C49</f>
        <v>113</v>
      </c>
      <c r="I29" s="85">
        <f>'4 étap'!C49/2</f>
        <v>56.5</v>
      </c>
    </row>
    <row r="30" spans="1:9" ht="12.75" customHeight="1">
      <c r="A30" s="70">
        <v>40745</v>
      </c>
      <c r="B30" s="74" t="s">
        <v>32</v>
      </c>
      <c r="C30" s="74" t="s">
        <v>45</v>
      </c>
      <c r="D30" s="86" t="str">
        <f t="shared" si="0"/>
        <v>BUIS LES BARONNIES</v>
      </c>
      <c r="E30" s="81"/>
      <c r="G30" s="85">
        <f>'5 étap'!C49</f>
        <v>103</v>
      </c>
      <c r="I30" s="85">
        <f>'5 étap'!C49/2</f>
        <v>51.5</v>
      </c>
    </row>
    <row r="31" spans="1:9" ht="12.75" customHeight="1">
      <c r="A31" s="70">
        <v>40746</v>
      </c>
      <c r="B31" s="74" t="s">
        <v>33</v>
      </c>
      <c r="C31" s="74" t="s">
        <v>45</v>
      </c>
      <c r="D31" s="86" t="str">
        <f t="shared" si="0"/>
        <v>CADENET</v>
      </c>
      <c r="G31" s="85">
        <f>'6 étap'!C49</f>
        <v>101.5</v>
      </c>
      <c r="I31" s="85">
        <f>'6 étap'!C49/2</f>
        <v>50.75</v>
      </c>
    </row>
    <row r="32" spans="1:9" ht="12.75" customHeight="1">
      <c r="A32" s="70">
        <v>40747</v>
      </c>
      <c r="B32" s="74" t="s">
        <v>34</v>
      </c>
      <c r="C32" s="74" t="s">
        <v>45</v>
      </c>
      <c r="D32" s="86" t="str">
        <f t="shared" si="0"/>
        <v>VEYNES</v>
      </c>
      <c r="E32" s="81"/>
      <c r="G32" s="85">
        <f>'7 étap'!C49</f>
        <v>113</v>
      </c>
      <c r="I32" s="85">
        <f>'7 étap'!C49/2</f>
        <v>56.5</v>
      </c>
    </row>
    <row r="33" spans="1:9" ht="12.75" customHeight="1">
      <c r="A33" s="70">
        <v>40748</v>
      </c>
      <c r="B33" s="74" t="s">
        <v>35</v>
      </c>
      <c r="C33" s="74" t="s">
        <v>45</v>
      </c>
      <c r="D33" s="86" t="str">
        <f t="shared" si="0"/>
        <v>LA COTE ST ANDRE</v>
      </c>
      <c r="G33" s="85">
        <f>'8 étap'!C49</f>
        <v>105.5</v>
      </c>
      <c r="I33" s="85">
        <f>'8 étap'!C49/2</f>
        <v>52.75</v>
      </c>
    </row>
    <row r="34" spans="1:9" ht="12.75" customHeight="1">
      <c r="A34" s="70">
        <v>40749</v>
      </c>
      <c r="B34" s="74" t="s">
        <v>36</v>
      </c>
      <c r="C34" s="74" t="s">
        <v>45</v>
      </c>
      <c r="D34" s="88" t="str">
        <f t="shared" si="0"/>
        <v>THONES</v>
      </c>
      <c r="G34" s="85">
        <f>'9 étap'!C49</f>
        <v>103</v>
      </c>
      <c r="I34" s="85">
        <f>'9 étap'!C49/2</f>
        <v>51.5</v>
      </c>
    </row>
    <row r="35" spans="1:9" ht="12.75" customHeight="1">
      <c r="A35" s="70">
        <v>40750</v>
      </c>
      <c r="B35" s="74" t="s">
        <v>37</v>
      </c>
      <c r="C35" s="74" t="s">
        <v>45</v>
      </c>
      <c r="D35" s="86" t="str">
        <f t="shared" si="0"/>
        <v>MOREZ</v>
      </c>
      <c r="G35" s="85">
        <f>'10 étap'!C49</f>
        <v>113</v>
      </c>
      <c r="I35" s="85">
        <f>'10 étap'!C49/2</f>
        <v>56.5</v>
      </c>
    </row>
    <row r="36" spans="1:9" ht="12.75" customHeight="1">
      <c r="A36" s="70">
        <v>40751</v>
      </c>
      <c r="B36" s="74" t="s">
        <v>38</v>
      </c>
      <c r="C36" s="74" t="s">
        <v>45</v>
      </c>
      <c r="D36" s="86" t="str">
        <f t="shared" si="0"/>
        <v>GEVREY CHAMBERTIN</v>
      </c>
      <c r="G36" s="85">
        <f>'11 étap'!C49</f>
        <v>113.5</v>
      </c>
      <c r="I36" s="85">
        <f>'11 étap'!C49/2</f>
        <v>56.75</v>
      </c>
    </row>
    <row r="37" spans="1:9" ht="12.75" customHeight="1">
      <c r="A37" s="70">
        <v>40752</v>
      </c>
      <c r="B37" s="74" t="s">
        <v>39</v>
      </c>
      <c r="C37" s="74" t="s">
        <v>45</v>
      </c>
      <c r="D37" s="86" t="str">
        <f t="shared" si="0"/>
        <v>ST AMAND EN PUISAYE  </v>
      </c>
      <c r="E37" s="81"/>
      <c r="G37" s="85">
        <f>'12 étap'!C49</f>
        <v>117</v>
      </c>
      <c r="I37" s="85">
        <f>'12 étap'!C49/2</f>
        <v>58.5</v>
      </c>
    </row>
    <row r="38" spans="1:9" ht="12.75" customHeight="1">
      <c r="A38" s="70">
        <v>40753</v>
      </c>
      <c r="B38" s="74" t="s">
        <v>40</v>
      </c>
      <c r="C38" s="74" t="s">
        <v>45</v>
      </c>
      <c r="D38" s="86" t="str">
        <f t="shared" si="0"/>
        <v>ST FLORENT SUR CHER  </v>
      </c>
      <c r="G38" s="85">
        <f>'13 étap'!C49</f>
        <v>119.5</v>
      </c>
      <c r="I38" s="85">
        <f>'13 étap'!C49/2</f>
        <v>59.75</v>
      </c>
    </row>
    <row r="39" spans="1:9" ht="12.75" customHeight="1">
      <c r="A39" s="70">
        <v>40754</v>
      </c>
      <c r="B39" s="74" t="s">
        <v>41</v>
      </c>
      <c r="C39" s="74" t="s">
        <v>45</v>
      </c>
      <c r="D39" s="86" t="str">
        <f t="shared" si="0"/>
        <v>La Ville aux Clercs</v>
      </c>
      <c r="G39" s="85">
        <f>'14 étap'!C49</f>
        <v>90</v>
      </c>
      <c r="I39" s="85">
        <f>'14 étap'!C49/2</f>
        <v>45</v>
      </c>
    </row>
    <row r="40" spans="1:4" ht="12.75" customHeight="1">
      <c r="A40" s="70"/>
      <c r="D40" s="86"/>
    </row>
    <row r="41" spans="1:4" ht="12.75" customHeight="1">
      <c r="A41" s="70"/>
      <c r="D41" s="86"/>
    </row>
    <row r="42" spans="1:4" ht="12.75" customHeight="1">
      <c r="A42" s="70"/>
      <c r="D42" s="86"/>
    </row>
    <row r="43" spans="1:4" ht="12.75" customHeight="1">
      <c r="A43" s="70"/>
      <c r="D43" s="86"/>
    </row>
    <row r="44" spans="1:4" ht="12.75" customHeight="1">
      <c r="A44" s="70"/>
      <c r="D44" s="86"/>
    </row>
    <row r="45" spans="1:4" ht="12.75" customHeight="1">
      <c r="A45" s="70"/>
      <c r="D45" s="86"/>
    </row>
    <row r="46" spans="1:4" ht="12.75" customHeight="1">
      <c r="A46" s="70"/>
      <c r="D46" s="86"/>
    </row>
    <row r="47" spans="1:4" ht="12.75" customHeight="1">
      <c r="A47" s="70"/>
      <c r="D47" s="86"/>
    </row>
    <row r="48" spans="1:4" ht="12.75" customHeight="1">
      <c r="A48" s="70"/>
      <c r="D48" s="86"/>
    </row>
    <row r="49" spans="1:4" ht="12.75" customHeight="1">
      <c r="A49" s="70"/>
      <c r="D49" s="90"/>
    </row>
    <row r="50" spans="1:4" ht="12.75" customHeight="1">
      <c r="A50" s="70"/>
      <c r="D50" s="86"/>
    </row>
    <row r="51" spans="1:4" ht="12.75" customHeight="1">
      <c r="A51" s="70"/>
      <c r="D51" s="90"/>
    </row>
    <row r="52" spans="1:4" ht="12.75">
      <c r="A52" s="70"/>
      <c r="D52" s="86"/>
    </row>
    <row r="53" spans="1:4" ht="12.75">
      <c r="A53" s="70"/>
      <c r="D53" s="86"/>
    </row>
    <row r="54" spans="1:4" ht="12.75">
      <c r="A54" s="70"/>
      <c r="D54" s="86"/>
    </row>
    <row r="55" spans="1:4" ht="12.75">
      <c r="A55" s="70"/>
      <c r="D55" s="88"/>
    </row>
    <row r="56" ht="12.75">
      <c r="D56" s="86"/>
    </row>
    <row r="58" ht="12.75">
      <c r="D58" s="164"/>
    </row>
    <row r="59" ht="12.75">
      <c r="D59" s="81"/>
    </row>
    <row r="65" ht="12.75">
      <c r="E65" s="81"/>
    </row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2.75" customHeight="1">
      <c r="D80" s="164"/>
    </row>
  </sheetData>
  <sheetProtection/>
  <mergeCells count="4">
    <mergeCell ref="A2:F2"/>
    <mergeCell ref="A3:F3"/>
    <mergeCell ref="A4:F4"/>
    <mergeCell ref="D25:G25"/>
  </mergeCells>
  <printOptions horizontalCentered="1"/>
  <pageMargins left="0.39375" right="0.39375" top="0.39375" bottom="0.39375" header="0.5118055555555556" footer="0.39375"/>
  <pageSetup fitToHeight="1" fitToWidth="1" horizontalDpi="300" verticalDpi="300" orientation="landscape" paperSize="9" scale="77" r:id="rId2"/>
  <headerFooter alignWithMargins="0">
    <oddFooter>&amp;L&amp;F   &amp;D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1"/>
  <sheetViews>
    <sheetView zoomScalePageLayoutView="0" workbookViewId="0" topLeftCell="A52">
      <selection activeCell="G88" sqref="G88"/>
    </sheetView>
  </sheetViews>
  <sheetFormatPr defaultColWidth="8.57421875" defaultRowHeight="12.75"/>
  <cols>
    <col min="1" max="1" width="6.7109375" style="1" customWidth="1"/>
    <col min="2" max="3" width="8.7109375" style="1" customWidth="1"/>
    <col min="4" max="4" width="31.7109375" style="3" customWidth="1"/>
    <col min="5" max="11" width="7.7109375" style="2" customWidth="1"/>
    <col min="12" max="12" width="8.8515625" style="3" customWidth="1"/>
    <col min="13" max="13" width="8.8515625" style="4" customWidth="1"/>
    <col min="14" max="14" width="8.8515625" style="3" customWidth="1"/>
    <col min="15" max="19" width="9.421875" style="3" customWidth="1"/>
    <col min="20" max="20" width="8.7109375" style="3" customWidth="1"/>
    <col min="21" max="21" width="8.57421875" style="3" customWidth="1"/>
    <col min="22" max="16384" width="8.57421875" style="3" customWidth="1"/>
  </cols>
  <sheetData>
    <row r="1" spans="1:19" ht="12.75" customHeight="1">
      <c r="A1" s="393" t="s">
        <v>0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4" t="s">
        <v>1</v>
      </c>
      <c r="M1" s="394"/>
      <c r="N1" s="7">
        <v>0.041666666666666664</v>
      </c>
      <c r="O1" s="8">
        <v>16</v>
      </c>
      <c r="P1" s="8">
        <v>15</v>
      </c>
      <c r="Q1" s="8">
        <v>14</v>
      </c>
      <c r="R1" s="8">
        <v>13</v>
      </c>
      <c r="S1" s="9">
        <v>12</v>
      </c>
    </row>
    <row r="2" spans="1:19" ht="12.75" customHeight="1">
      <c r="A2" s="394" t="s">
        <v>720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8"/>
      <c r="M2" s="10"/>
      <c r="N2" s="38"/>
      <c r="O2" s="38"/>
      <c r="P2" s="5"/>
      <c r="Q2" s="5"/>
      <c r="R2" s="5"/>
      <c r="S2" s="12"/>
    </row>
    <row r="3" spans="1:19" ht="12.75" customHeight="1">
      <c r="A3" s="395">
        <v>40742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174" t="s">
        <v>2</v>
      </c>
      <c r="M3" s="10">
        <v>1</v>
      </c>
      <c r="N3" s="38" t="s">
        <v>3</v>
      </c>
      <c r="O3" s="14">
        <f>($N$1/O1)</f>
        <v>0.0026041666666666665</v>
      </c>
      <c r="P3" s="14">
        <f>($N$1/P1)</f>
        <v>0.0027777777777777775</v>
      </c>
      <c r="Q3" s="14">
        <f>($N$1/Q1)</f>
        <v>0.002976190476190476</v>
      </c>
      <c r="R3" s="14">
        <f>($N$1/R1)</f>
        <v>0.003205128205128205</v>
      </c>
      <c r="S3" s="15">
        <f>($N$1/S1)</f>
        <v>0.003472222222222222</v>
      </c>
    </row>
    <row r="4" spans="1:13" ht="12.75" customHeight="1">
      <c r="A4" s="393" t="s">
        <v>722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M4" s="16"/>
    </row>
    <row r="5" spans="1:14" ht="12.75" customHeight="1" thickBot="1">
      <c r="A5" s="17"/>
      <c r="B5" s="17"/>
      <c r="C5" s="303"/>
      <c r="D5" s="396" t="s">
        <v>852</v>
      </c>
      <c r="E5" s="396"/>
      <c r="F5" s="396"/>
      <c r="G5" s="396"/>
      <c r="H5" s="17">
        <v>190</v>
      </c>
      <c r="I5" s="10" t="s">
        <v>4</v>
      </c>
      <c r="J5" s="10"/>
      <c r="K5" s="10"/>
      <c r="L5" s="18">
        <v>0.11458333333333333</v>
      </c>
      <c r="N5" s="3" t="s">
        <v>5</v>
      </c>
    </row>
    <row r="6" spans="1:14" ht="12.75" customHeight="1" thickBot="1">
      <c r="A6" s="19"/>
      <c r="B6" s="397" t="s">
        <v>4</v>
      </c>
      <c r="C6" s="397"/>
      <c r="D6" s="21" t="s">
        <v>6</v>
      </c>
      <c r="E6" s="22" t="s">
        <v>7</v>
      </c>
      <c r="F6" s="22" t="s">
        <v>8</v>
      </c>
      <c r="G6" s="392" t="s">
        <v>9</v>
      </c>
      <c r="H6" s="392"/>
      <c r="I6" s="392"/>
      <c r="J6" s="392"/>
      <c r="K6" s="392"/>
      <c r="L6" s="18">
        <v>0.4270833333333333</v>
      </c>
      <c r="M6" s="18">
        <v>0.4270833333333333</v>
      </c>
      <c r="N6" s="16" t="s">
        <v>10</v>
      </c>
    </row>
    <row r="7" spans="1:12" ht="12.75" customHeight="1" thickBot="1">
      <c r="A7" s="24"/>
      <c r="B7" s="24" t="s">
        <v>11</v>
      </c>
      <c r="C7" s="24" t="s">
        <v>12</v>
      </c>
      <c r="D7" s="26"/>
      <c r="E7" s="29" t="s">
        <v>13</v>
      </c>
      <c r="F7" s="27"/>
      <c r="G7" s="27" t="s">
        <v>14</v>
      </c>
      <c r="H7" s="27" t="s">
        <v>15</v>
      </c>
      <c r="I7" s="27" t="s">
        <v>16</v>
      </c>
      <c r="J7" s="27" t="s">
        <v>17</v>
      </c>
      <c r="K7" s="27" t="s">
        <v>18</v>
      </c>
      <c r="L7" s="10"/>
    </row>
    <row r="8" spans="1:12" ht="12" customHeight="1">
      <c r="A8" s="300"/>
      <c r="B8" s="304"/>
      <c r="C8" s="304"/>
      <c r="D8" s="309" t="s">
        <v>88</v>
      </c>
      <c r="E8" s="317"/>
      <c r="F8" s="218"/>
      <c r="G8" s="60"/>
      <c r="H8" s="60"/>
      <c r="I8" s="60"/>
      <c r="J8" s="60"/>
      <c r="K8" s="204"/>
      <c r="L8" s="30"/>
    </row>
    <row r="9" spans="1:12" ht="12" customHeight="1">
      <c r="A9" s="221">
        <v>0</v>
      </c>
      <c r="B9" s="231">
        <f>H5</f>
        <v>190</v>
      </c>
      <c r="C9" s="231">
        <v>0</v>
      </c>
      <c r="D9" s="310" t="s">
        <v>768</v>
      </c>
      <c r="E9" s="248" t="s">
        <v>54</v>
      </c>
      <c r="F9" s="219">
        <v>120</v>
      </c>
      <c r="G9" s="31">
        <f>$L$5</f>
        <v>0.11458333333333333</v>
      </c>
      <c r="H9" s="31">
        <f>$L$5</f>
        <v>0.11458333333333333</v>
      </c>
      <c r="I9" s="31">
        <f>$L$5</f>
        <v>0.11458333333333333</v>
      </c>
      <c r="J9" s="31">
        <f>$L$5</f>
        <v>0.11458333333333333</v>
      </c>
      <c r="K9" s="198">
        <f>$L$5</f>
        <v>0.11458333333333333</v>
      </c>
      <c r="L9" s="32"/>
    </row>
    <row r="10" spans="1:12" ht="12" customHeight="1">
      <c r="A10" s="221">
        <v>5</v>
      </c>
      <c r="B10" s="231">
        <f>B9-A10</f>
        <v>185</v>
      </c>
      <c r="C10" s="231">
        <f>C9+A10</f>
        <v>5</v>
      </c>
      <c r="D10" s="311" t="s">
        <v>769</v>
      </c>
      <c r="E10" s="248" t="s">
        <v>749</v>
      </c>
      <c r="F10" s="219"/>
      <c r="G10" s="33">
        <f>SUM($G$9+$O$3*C10)</f>
        <v>0.12760416666666666</v>
      </c>
      <c r="H10" s="33">
        <f>SUM($H$9+$P$3*C10)</f>
        <v>0.1284722222222222</v>
      </c>
      <c r="I10" s="33">
        <f>SUM($I$9+$Q$3*C10)</f>
        <v>0.1294642857142857</v>
      </c>
      <c r="J10" s="33">
        <f>SUM($J$9+$R$3*C10)</f>
        <v>0.13060897435897434</v>
      </c>
      <c r="K10" s="199">
        <f>SUM($K$9+$S$3*C10)</f>
        <v>0.13194444444444445</v>
      </c>
      <c r="L10" s="32"/>
    </row>
    <row r="11" spans="1:12" ht="12" customHeight="1">
      <c r="A11" s="221">
        <v>2.5</v>
      </c>
      <c r="B11" s="231">
        <f aca="true" t="shared" si="0" ref="B11:B29">B10-A11</f>
        <v>182.5</v>
      </c>
      <c r="C11" s="231">
        <f aca="true" t="shared" si="1" ref="C11:C29">C10+A11</f>
        <v>7.5</v>
      </c>
      <c r="D11" s="311" t="s">
        <v>748</v>
      </c>
      <c r="E11" s="248" t="s">
        <v>749</v>
      </c>
      <c r="F11" s="219"/>
      <c r="G11" s="33">
        <f aca="true" t="shared" si="2" ref="G11:G49">SUM($G$9+$O$3*C11)</f>
        <v>0.13411458333333331</v>
      </c>
      <c r="H11" s="33">
        <f aca="true" t="shared" si="3" ref="H11:H49">SUM($H$9+$P$3*C11)</f>
        <v>0.13541666666666666</v>
      </c>
      <c r="I11" s="33">
        <f aca="true" t="shared" si="4" ref="I11:I49">SUM($I$9+$Q$3*C11)</f>
        <v>0.1369047619047619</v>
      </c>
      <c r="J11" s="33">
        <f aca="true" t="shared" si="5" ref="J11:J49">SUM($J$9+$R$3*C11)</f>
        <v>0.13862179487179488</v>
      </c>
      <c r="K11" s="199">
        <f aca="true" t="shared" si="6" ref="K11:K49">SUM($K$9+$S$3*C11)</f>
        <v>0.140625</v>
      </c>
      <c r="L11" s="32"/>
    </row>
    <row r="12" spans="1:12" ht="12" customHeight="1">
      <c r="A12" s="221">
        <v>9</v>
      </c>
      <c r="B12" s="231">
        <f t="shared" si="0"/>
        <v>173.5</v>
      </c>
      <c r="C12" s="231">
        <f t="shared" si="1"/>
        <v>16.5</v>
      </c>
      <c r="D12" s="309" t="s">
        <v>100</v>
      </c>
      <c r="E12" s="248" t="s">
        <v>67</v>
      </c>
      <c r="F12" s="219"/>
      <c r="G12" s="33">
        <f t="shared" si="2"/>
        <v>0.15755208333333331</v>
      </c>
      <c r="H12" s="33">
        <f t="shared" si="3"/>
        <v>0.16041666666666665</v>
      </c>
      <c r="I12" s="33">
        <f t="shared" si="4"/>
        <v>0.1636904761904762</v>
      </c>
      <c r="J12" s="33">
        <f t="shared" si="5"/>
        <v>0.1674679487179487</v>
      </c>
      <c r="K12" s="199">
        <f t="shared" si="6"/>
        <v>0.171875</v>
      </c>
      <c r="L12" s="32"/>
    </row>
    <row r="13" spans="1:12" ht="12" customHeight="1">
      <c r="A13" s="221">
        <v>4</v>
      </c>
      <c r="B13" s="231">
        <f t="shared" si="0"/>
        <v>169.5</v>
      </c>
      <c r="C13" s="231">
        <f t="shared" si="1"/>
        <v>20.5</v>
      </c>
      <c r="D13" s="311" t="s">
        <v>770</v>
      </c>
      <c r="E13" s="248" t="s">
        <v>771</v>
      </c>
      <c r="F13" s="219">
        <v>115</v>
      </c>
      <c r="G13" s="33">
        <f t="shared" si="2"/>
        <v>0.16796875</v>
      </c>
      <c r="H13" s="33">
        <f t="shared" si="3"/>
        <v>0.17152777777777778</v>
      </c>
      <c r="I13" s="33">
        <f t="shared" si="4"/>
        <v>0.17559523809523808</v>
      </c>
      <c r="J13" s="33">
        <f t="shared" si="5"/>
        <v>0.18028846153846154</v>
      </c>
      <c r="K13" s="199">
        <f t="shared" si="6"/>
        <v>0.1857638888888889</v>
      </c>
      <c r="L13" s="32"/>
    </row>
    <row r="14" spans="1:12" ht="12" customHeight="1">
      <c r="A14" s="221">
        <v>5</v>
      </c>
      <c r="B14" s="231">
        <f t="shared" si="0"/>
        <v>164.5</v>
      </c>
      <c r="C14" s="231">
        <f t="shared" si="1"/>
        <v>25.5</v>
      </c>
      <c r="D14" s="309" t="s">
        <v>88</v>
      </c>
      <c r="E14" s="248"/>
      <c r="F14" s="219"/>
      <c r="G14" s="33">
        <f t="shared" si="2"/>
        <v>0.18098958333333331</v>
      </c>
      <c r="H14" s="33">
        <f t="shared" si="3"/>
        <v>0.18541666666666667</v>
      </c>
      <c r="I14" s="33">
        <f t="shared" si="4"/>
        <v>0.19047619047619047</v>
      </c>
      <c r="J14" s="33">
        <f t="shared" si="5"/>
        <v>0.19631410256410256</v>
      </c>
      <c r="K14" s="199">
        <f t="shared" si="6"/>
        <v>0.203125</v>
      </c>
      <c r="L14" s="32"/>
    </row>
    <row r="15" spans="1:12" ht="12" customHeight="1">
      <c r="A15" s="221">
        <v>1.5</v>
      </c>
      <c r="B15" s="231">
        <f t="shared" si="0"/>
        <v>163</v>
      </c>
      <c r="C15" s="231">
        <f t="shared" si="1"/>
        <v>27</v>
      </c>
      <c r="D15" s="311" t="s">
        <v>772</v>
      </c>
      <c r="E15" s="248" t="s">
        <v>832</v>
      </c>
      <c r="F15" s="219"/>
      <c r="G15" s="33">
        <f t="shared" si="2"/>
        <v>0.18489583333333331</v>
      </c>
      <c r="H15" s="33">
        <f t="shared" si="3"/>
        <v>0.18958333333333333</v>
      </c>
      <c r="I15" s="33">
        <f t="shared" si="4"/>
        <v>0.19494047619047616</v>
      </c>
      <c r="J15" s="33">
        <f t="shared" si="5"/>
        <v>0.20112179487179488</v>
      </c>
      <c r="K15" s="199">
        <f t="shared" si="6"/>
        <v>0.20833333333333331</v>
      </c>
      <c r="L15" s="32"/>
    </row>
    <row r="16" spans="1:12" ht="12" customHeight="1">
      <c r="A16" s="221">
        <v>0.5</v>
      </c>
      <c r="B16" s="231">
        <f>B15-A16</f>
        <v>162.5</v>
      </c>
      <c r="C16" s="231">
        <f>C15+A16</f>
        <v>27.5</v>
      </c>
      <c r="D16" s="311" t="s">
        <v>831</v>
      </c>
      <c r="E16" s="248" t="s">
        <v>813</v>
      </c>
      <c r="F16" s="219"/>
      <c r="G16" s="33">
        <f t="shared" si="2"/>
        <v>0.18619791666666666</v>
      </c>
      <c r="H16" s="33">
        <f t="shared" si="3"/>
        <v>0.1909722222222222</v>
      </c>
      <c r="I16" s="33">
        <f t="shared" si="4"/>
        <v>0.19642857142857142</v>
      </c>
      <c r="J16" s="33">
        <f t="shared" si="5"/>
        <v>0.20272435897435898</v>
      </c>
      <c r="K16" s="199">
        <f t="shared" si="6"/>
        <v>0.21006944444444442</v>
      </c>
      <c r="L16" s="32"/>
    </row>
    <row r="17" spans="1:12" ht="12" customHeight="1">
      <c r="A17" s="221">
        <v>5</v>
      </c>
      <c r="B17" s="231">
        <f>B16-A17</f>
        <v>157.5</v>
      </c>
      <c r="C17" s="231">
        <f>C16+A17</f>
        <v>32.5</v>
      </c>
      <c r="D17" s="311" t="s">
        <v>961</v>
      </c>
      <c r="E17" s="267" t="s">
        <v>103</v>
      </c>
      <c r="F17" s="219"/>
      <c r="G17" s="33">
        <f t="shared" si="2"/>
        <v>0.19921875</v>
      </c>
      <c r="H17" s="33">
        <f t="shared" si="3"/>
        <v>0.2048611111111111</v>
      </c>
      <c r="I17" s="33">
        <f t="shared" si="4"/>
        <v>0.21130952380952378</v>
      </c>
      <c r="J17" s="33">
        <f t="shared" si="5"/>
        <v>0.21875</v>
      </c>
      <c r="K17" s="199">
        <f t="shared" si="6"/>
        <v>0.22743055555555552</v>
      </c>
      <c r="L17" s="32"/>
    </row>
    <row r="18" spans="1:12" ht="12" customHeight="1">
      <c r="A18" s="221">
        <v>2.5</v>
      </c>
      <c r="B18" s="231">
        <f t="shared" si="0"/>
        <v>155</v>
      </c>
      <c r="C18" s="231">
        <f t="shared" si="1"/>
        <v>35</v>
      </c>
      <c r="D18" s="311" t="s">
        <v>773</v>
      </c>
      <c r="E18" s="248" t="s">
        <v>774</v>
      </c>
      <c r="F18" s="219"/>
      <c r="G18" s="33">
        <f t="shared" si="2"/>
        <v>0.20572916666666666</v>
      </c>
      <c r="H18" s="33">
        <f t="shared" si="3"/>
        <v>0.21180555555555552</v>
      </c>
      <c r="I18" s="33">
        <f t="shared" si="4"/>
        <v>0.21875</v>
      </c>
      <c r="J18" s="33">
        <f t="shared" si="5"/>
        <v>0.22676282051282048</v>
      </c>
      <c r="K18" s="199">
        <f t="shared" si="6"/>
        <v>0.2361111111111111</v>
      </c>
      <c r="L18" s="32"/>
    </row>
    <row r="19" spans="1:12" ht="12" customHeight="1">
      <c r="A19" s="221">
        <v>2.5</v>
      </c>
      <c r="B19" s="231">
        <f t="shared" si="0"/>
        <v>152.5</v>
      </c>
      <c r="C19" s="231">
        <f t="shared" si="1"/>
        <v>37.5</v>
      </c>
      <c r="D19" s="311" t="s">
        <v>833</v>
      </c>
      <c r="E19" s="248" t="s">
        <v>775</v>
      </c>
      <c r="F19" s="219"/>
      <c r="G19" s="33">
        <f t="shared" si="2"/>
        <v>0.21223958333333331</v>
      </c>
      <c r="H19" s="33">
        <f t="shared" si="3"/>
        <v>0.21875</v>
      </c>
      <c r="I19" s="33">
        <f t="shared" si="4"/>
        <v>0.22619047619047616</v>
      </c>
      <c r="J19" s="33">
        <f t="shared" si="5"/>
        <v>0.23477564102564102</v>
      </c>
      <c r="K19" s="199">
        <f t="shared" si="6"/>
        <v>0.24479166666666663</v>
      </c>
      <c r="L19" s="32"/>
    </row>
    <row r="20" spans="1:12" ht="12" customHeight="1">
      <c r="A20" s="221">
        <v>2</v>
      </c>
      <c r="B20" s="231">
        <f t="shared" si="0"/>
        <v>150.5</v>
      </c>
      <c r="C20" s="231">
        <f t="shared" si="1"/>
        <v>39.5</v>
      </c>
      <c r="D20" s="311" t="s">
        <v>834</v>
      </c>
      <c r="E20" s="248" t="s">
        <v>62</v>
      </c>
      <c r="F20" s="219"/>
      <c r="G20" s="33">
        <f t="shared" si="2"/>
        <v>0.21744791666666666</v>
      </c>
      <c r="H20" s="33">
        <f t="shared" si="3"/>
        <v>0.22430555555555554</v>
      </c>
      <c r="I20" s="33">
        <f t="shared" si="4"/>
        <v>0.23214285714285715</v>
      </c>
      <c r="J20" s="33">
        <f t="shared" si="5"/>
        <v>0.2411858974358974</v>
      </c>
      <c r="K20" s="199">
        <f t="shared" si="6"/>
        <v>0.2517361111111111</v>
      </c>
      <c r="L20" s="32"/>
    </row>
    <row r="21" spans="1:12" ht="12" customHeight="1">
      <c r="A21" s="221">
        <v>3</v>
      </c>
      <c r="B21" s="231">
        <f t="shared" si="0"/>
        <v>147.5</v>
      </c>
      <c r="C21" s="231">
        <f t="shared" si="1"/>
        <v>42.5</v>
      </c>
      <c r="D21" s="312" t="s">
        <v>835</v>
      </c>
      <c r="E21" s="248" t="s">
        <v>67</v>
      </c>
      <c r="F21" s="219">
        <v>170</v>
      </c>
      <c r="G21" s="33">
        <f t="shared" si="2"/>
        <v>0.22526041666666666</v>
      </c>
      <c r="H21" s="33">
        <f t="shared" si="3"/>
        <v>0.23263888888888887</v>
      </c>
      <c r="I21" s="33">
        <f t="shared" si="4"/>
        <v>0.24107142857142855</v>
      </c>
      <c r="J21" s="33">
        <f t="shared" si="5"/>
        <v>0.25080128205128205</v>
      </c>
      <c r="K21" s="199">
        <f t="shared" si="6"/>
        <v>0.2621527777777778</v>
      </c>
      <c r="L21" s="32"/>
    </row>
    <row r="22" spans="1:12" ht="12" customHeight="1" thickBot="1">
      <c r="A22" s="221">
        <v>2.5</v>
      </c>
      <c r="B22" s="231">
        <f t="shared" si="0"/>
        <v>145</v>
      </c>
      <c r="C22" s="231">
        <f t="shared" si="1"/>
        <v>45</v>
      </c>
      <c r="D22" s="309" t="s">
        <v>100</v>
      </c>
      <c r="E22" s="248"/>
      <c r="F22" s="219"/>
      <c r="G22" s="33">
        <f t="shared" si="2"/>
        <v>0.23177083333333331</v>
      </c>
      <c r="H22" s="33">
        <f t="shared" si="3"/>
        <v>0.23958333333333331</v>
      </c>
      <c r="I22" s="33">
        <f t="shared" si="4"/>
        <v>0.24851190476190477</v>
      </c>
      <c r="J22" s="33">
        <f t="shared" si="5"/>
        <v>0.25881410256410253</v>
      </c>
      <c r="K22" s="199">
        <f t="shared" si="6"/>
        <v>0.2708333333333333</v>
      </c>
      <c r="L22" s="32"/>
    </row>
    <row r="23" spans="1:12" ht="12" customHeight="1" thickBot="1" thickTop="1">
      <c r="A23" s="333">
        <v>4</v>
      </c>
      <c r="B23" s="334">
        <f t="shared" si="0"/>
        <v>141</v>
      </c>
      <c r="C23" s="334">
        <f t="shared" si="1"/>
        <v>49</v>
      </c>
      <c r="D23" s="340" t="s">
        <v>776</v>
      </c>
      <c r="E23" s="336" t="s">
        <v>761</v>
      </c>
      <c r="F23" s="337"/>
      <c r="G23" s="338">
        <f t="shared" si="2"/>
        <v>0.2421875</v>
      </c>
      <c r="H23" s="338">
        <f t="shared" si="3"/>
        <v>0.25069444444444444</v>
      </c>
      <c r="I23" s="338">
        <f t="shared" si="4"/>
        <v>0.26041666666666663</v>
      </c>
      <c r="J23" s="338">
        <f t="shared" si="5"/>
        <v>0.27163461538461536</v>
      </c>
      <c r="K23" s="339">
        <f t="shared" si="6"/>
        <v>0.2847222222222222</v>
      </c>
      <c r="L23" s="32"/>
    </row>
    <row r="24" spans="1:12" ht="12" customHeight="1" thickTop="1">
      <c r="A24" s="221">
        <v>3</v>
      </c>
      <c r="B24" s="231">
        <f>B23-A24</f>
        <v>138</v>
      </c>
      <c r="C24" s="231">
        <f>C23+A24</f>
        <v>52</v>
      </c>
      <c r="D24" s="312" t="s">
        <v>836</v>
      </c>
      <c r="E24" s="248" t="s">
        <v>478</v>
      </c>
      <c r="F24" s="219"/>
      <c r="G24" s="33">
        <f t="shared" si="2"/>
        <v>0.25</v>
      </c>
      <c r="H24" s="33">
        <f t="shared" si="3"/>
        <v>0.25902777777777775</v>
      </c>
      <c r="I24" s="33">
        <f t="shared" si="4"/>
        <v>0.2693452380952381</v>
      </c>
      <c r="J24" s="33">
        <f t="shared" si="5"/>
        <v>0.28125</v>
      </c>
      <c r="K24" s="199">
        <f t="shared" si="6"/>
        <v>0.2951388888888889</v>
      </c>
      <c r="L24" s="32"/>
    </row>
    <row r="25" spans="1:12" ht="12" customHeight="1">
      <c r="A25" s="221">
        <v>4</v>
      </c>
      <c r="B25" s="231">
        <f>B24-A25</f>
        <v>134</v>
      </c>
      <c r="C25" s="231">
        <f>C24+A25</f>
        <v>56</v>
      </c>
      <c r="D25" s="312" t="s">
        <v>837</v>
      </c>
      <c r="E25" s="248" t="s">
        <v>478</v>
      </c>
      <c r="F25" s="219"/>
      <c r="G25" s="33">
        <f t="shared" si="2"/>
        <v>0.26041666666666663</v>
      </c>
      <c r="H25" s="33">
        <f t="shared" si="3"/>
        <v>0.2701388888888889</v>
      </c>
      <c r="I25" s="33">
        <f t="shared" si="4"/>
        <v>0.28125</v>
      </c>
      <c r="J25" s="33">
        <f t="shared" si="5"/>
        <v>0.29407051282051283</v>
      </c>
      <c r="K25" s="199">
        <f t="shared" si="6"/>
        <v>0.30902777777777773</v>
      </c>
      <c r="L25" s="32"/>
    </row>
    <row r="26" spans="1:12" ht="12" customHeight="1">
      <c r="A26" s="221">
        <v>2</v>
      </c>
      <c r="B26" s="231">
        <f>B25-A26</f>
        <v>132</v>
      </c>
      <c r="C26" s="231">
        <f>C25+A26</f>
        <v>58</v>
      </c>
      <c r="D26" s="311" t="s">
        <v>777</v>
      </c>
      <c r="E26" s="248" t="s">
        <v>478</v>
      </c>
      <c r="F26" s="219">
        <v>617</v>
      </c>
      <c r="G26" s="33">
        <f t="shared" si="2"/>
        <v>0.265625</v>
      </c>
      <c r="H26" s="33">
        <f t="shared" si="3"/>
        <v>0.2756944444444444</v>
      </c>
      <c r="I26" s="33">
        <f t="shared" si="4"/>
        <v>0.28720238095238093</v>
      </c>
      <c r="J26" s="33">
        <f t="shared" si="5"/>
        <v>0.3004807692307692</v>
      </c>
      <c r="K26" s="199">
        <f t="shared" si="6"/>
        <v>0.3159722222222222</v>
      </c>
      <c r="L26" s="32"/>
    </row>
    <row r="27" spans="1:12" ht="12" customHeight="1">
      <c r="A27" s="221">
        <v>7.5</v>
      </c>
      <c r="B27" s="231">
        <f t="shared" si="0"/>
        <v>124.5</v>
      </c>
      <c r="C27" s="231">
        <f t="shared" si="1"/>
        <v>65.5</v>
      </c>
      <c r="D27" s="312" t="s">
        <v>778</v>
      </c>
      <c r="E27" s="248" t="s">
        <v>779</v>
      </c>
      <c r="F27" s="219"/>
      <c r="G27" s="33">
        <f t="shared" si="2"/>
        <v>0.28515625</v>
      </c>
      <c r="H27" s="33">
        <f t="shared" si="3"/>
        <v>0.2965277777777778</v>
      </c>
      <c r="I27" s="33">
        <f t="shared" si="4"/>
        <v>0.30952380952380953</v>
      </c>
      <c r="J27" s="33">
        <f t="shared" si="5"/>
        <v>0.3245192307692308</v>
      </c>
      <c r="K27" s="199">
        <f t="shared" si="6"/>
        <v>0.3420138888888889</v>
      </c>
      <c r="L27" s="18"/>
    </row>
    <row r="28" spans="1:12" ht="12" customHeight="1">
      <c r="A28" s="221">
        <v>6.5</v>
      </c>
      <c r="B28" s="231">
        <f t="shared" si="0"/>
        <v>118</v>
      </c>
      <c r="C28" s="231">
        <f t="shared" si="1"/>
        <v>72</v>
      </c>
      <c r="D28" s="309" t="s">
        <v>88</v>
      </c>
      <c r="E28" s="248"/>
      <c r="F28" s="219"/>
      <c r="G28" s="33">
        <f t="shared" si="2"/>
        <v>0.3020833333333333</v>
      </c>
      <c r="H28" s="33">
        <f t="shared" si="3"/>
        <v>0.3145833333333333</v>
      </c>
      <c r="I28" s="33">
        <f t="shared" si="4"/>
        <v>0.3288690476190476</v>
      </c>
      <c r="J28" s="33">
        <f t="shared" si="5"/>
        <v>0.3453525641025641</v>
      </c>
      <c r="K28" s="199">
        <f t="shared" si="6"/>
        <v>0.3645833333333333</v>
      </c>
      <c r="L28" s="18"/>
    </row>
    <row r="29" spans="1:12" ht="12" customHeight="1">
      <c r="A29" s="221">
        <v>2</v>
      </c>
      <c r="B29" s="231">
        <f t="shared" si="0"/>
        <v>116</v>
      </c>
      <c r="C29" s="231">
        <f t="shared" si="1"/>
        <v>74</v>
      </c>
      <c r="D29" s="324" t="s">
        <v>838</v>
      </c>
      <c r="E29" s="248" t="s">
        <v>193</v>
      </c>
      <c r="F29" s="219">
        <v>350</v>
      </c>
      <c r="G29" s="33">
        <f t="shared" si="2"/>
        <v>0.30729166666666663</v>
      </c>
      <c r="H29" s="33">
        <f t="shared" si="3"/>
        <v>0.32013888888888886</v>
      </c>
      <c r="I29" s="33">
        <f t="shared" si="4"/>
        <v>0.33482142857142855</v>
      </c>
      <c r="J29" s="33">
        <f t="shared" si="5"/>
        <v>0.3517628205128205</v>
      </c>
      <c r="K29" s="199">
        <f t="shared" si="6"/>
        <v>0.37152777777777773</v>
      </c>
      <c r="L29" s="18"/>
    </row>
    <row r="30" spans="1:12" ht="12" customHeight="1">
      <c r="A30" s="221">
        <v>2</v>
      </c>
      <c r="B30" s="231">
        <f aca="true" t="shared" si="7" ref="B30:B49">B29-A30</f>
        <v>114</v>
      </c>
      <c r="C30" s="231">
        <f aca="true" t="shared" si="8" ref="C30:C49">C29+A30</f>
        <v>76</v>
      </c>
      <c r="D30" s="311" t="s">
        <v>780</v>
      </c>
      <c r="E30" s="248" t="s">
        <v>193</v>
      </c>
      <c r="F30" s="219">
        <v>618</v>
      </c>
      <c r="G30" s="33">
        <f t="shared" si="2"/>
        <v>0.3125</v>
      </c>
      <c r="H30" s="33">
        <f t="shared" si="3"/>
        <v>0.3256944444444444</v>
      </c>
      <c r="I30" s="33">
        <f t="shared" si="4"/>
        <v>0.3407738095238095</v>
      </c>
      <c r="J30" s="33">
        <f t="shared" si="5"/>
        <v>0.3581730769230769</v>
      </c>
      <c r="K30" s="199">
        <f t="shared" si="6"/>
        <v>0.3784722222222222</v>
      </c>
      <c r="L30" s="18"/>
    </row>
    <row r="31" spans="1:12" ht="12" customHeight="1">
      <c r="A31" s="221">
        <v>6</v>
      </c>
      <c r="B31" s="231">
        <f t="shared" si="7"/>
        <v>108</v>
      </c>
      <c r="C31" s="231">
        <f t="shared" si="8"/>
        <v>82</v>
      </c>
      <c r="D31" s="311" t="s">
        <v>839</v>
      </c>
      <c r="E31" s="248" t="s">
        <v>840</v>
      </c>
      <c r="F31" s="219"/>
      <c r="G31" s="33">
        <f t="shared" si="2"/>
        <v>0.328125</v>
      </c>
      <c r="H31" s="33">
        <f t="shared" si="3"/>
        <v>0.34236111111111106</v>
      </c>
      <c r="I31" s="33">
        <f t="shared" si="4"/>
        <v>0.3586309523809524</v>
      </c>
      <c r="J31" s="33">
        <f t="shared" si="5"/>
        <v>0.37740384615384615</v>
      </c>
      <c r="K31" s="199">
        <f t="shared" si="6"/>
        <v>0.3993055555555555</v>
      </c>
      <c r="L31" s="18"/>
    </row>
    <row r="32" spans="1:12" ht="12" customHeight="1">
      <c r="A32" s="221">
        <v>3.5</v>
      </c>
      <c r="B32" s="231">
        <f t="shared" si="7"/>
        <v>104.5</v>
      </c>
      <c r="C32" s="231">
        <f t="shared" si="8"/>
        <v>85.5</v>
      </c>
      <c r="D32" s="311" t="s">
        <v>841</v>
      </c>
      <c r="E32" s="248" t="s">
        <v>840</v>
      </c>
      <c r="F32" s="219"/>
      <c r="G32" s="33">
        <f t="shared" si="2"/>
        <v>0.3372395833333333</v>
      </c>
      <c r="H32" s="33">
        <f t="shared" si="3"/>
        <v>0.3520833333333333</v>
      </c>
      <c r="I32" s="33">
        <f t="shared" si="4"/>
        <v>0.369047619047619</v>
      </c>
      <c r="J32" s="33">
        <f t="shared" si="5"/>
        <v>0.3886217948717948</v>
      </c>
      <c r="K32" s="199">
        <f t="shared" si="6"/>
        <v>0.4114583333333333</v>
      </c>
      <c r="L32" s="18"/>
    </row>
    <row r="33" spans="1:12" ht="12" customHeight="1">
      <c r="A33" s="221">
        <v>2.5</v>
      </c>
      <c r="B33" s="231">
        <f t="shared" si="7"/>
        <v>102</v>
      </c>
      <c r="C33" s="231">
        <f t="shared" si="8"/>
        <v>88</v>
      </c>
      <c r="D33" s="311" t="s">
        <v>842</v>
      </c>
      <c r="E33" s="248" t="s">
        <v>137</v>
      </c>
      <c r="F33" s="219"/>
      <c r="G33" s="33">
        <f t="shared" si="2"/>
        <v>0.34375</v>
      </c>
      <c r="H33" s="33">
        <f t="shared" si="3"/>
        <v>0.3590277777777777</v>
      </c>
      <c r="I33" s="33">
        <f t="shared" si="4"/>
        <v>0.3764880952380952</v>
      </c>
      <c r="J33" s="33">
        <f t="shared" si="5"/>
        <v>0.39663461538461536</v>
      </c>
      <c r="K33" s="199">
        <f t="shared" si="6"/>
        <v>0.42013888888888884</v>
      </c>
      <c r="L33" s="18"/>
    </row>
    <row r="34" spans="1:12" ht="12" customHeight="1">
      <c r="A34" s="221">
        <v>1.5</v>
      </c>
      <c r="B34" s="231">
        <f t="shared" si="7"/>
        <v>100.5</v>
      </c>
      <c r="C34" s="231">
        <f t="shared" si="8"/>
        <v>89.5</v>
      </c>
      <c r="D34" s="311" t="s">
        <v>843</v>
      </c>
      <c r="E34" s="248" t="s">
        <v>137</v>
      </c>
      <c r="F34" s="219"/>
      <c r="G34" s="33">
        <f t="shared" si="2"/>
        <v>0.34765625</v>
      </c>
      <c r="H34" s="33">
        <f t="shared" si="3"/>
        <v>0.36319444444444443</v>
      </c>
      <c r="I34" s="33">
        <f t="shared" si="4"/>
        <v>0.38095238095238093</v>
      </c>
      <c r="J34" s="33">
        <f t="shared" si="5"/>
        <v>0.40144230769230765</v>
      </c>
      <c r="K34" s="199">
        <f t="shared" si="6"/>
        <v>0.4253472222222222</v>
      </c>
      <c r="L34" s="18"/>
    </row>
    <row r="35" spans="1:12" ht="12" customHeight="1">
      <c r="A35" s="195">
        <v>6</v>
      </c>
      <c r="B35" s="231">
        <f t="shared" si="7"/>
        <v>94.5</v>
      </c>
      <c r="C35" s="231">
        <f t="shared" si="8"/>
        <v>95.5</v>
      </c>
      <c r="D35" s="3" t="s">
        <v>781</v>
      </c>
      <c r="E35" s="205" t="s">
        <v>137</v>
      </c>
      <c r="F35" s="177"/>
      <c r="G35" s="33">
        <f t="shared" si="2"/>
        <v>0.36328125</v>
      </c>
      <c r="H35" s="33">
        <f t="shared" si="3"/>
        <v>0.37986111111111104</v>
      </c>
      <c r="I35" s="33">
        <f t="shared" si="4"/>
        <v>0.3988095238095238</v>
      </c>
      <c r="J35" s="33">
        <f t="shared" si="5"/>
        <v>0.42067307692307687</v>
      </c>
      <c r="K35" s="199">
        <f t="shared" si="6"/>
        <v>0.4461805555555555</v>
      </c>
      <c r="L35" s="18"/>
    </row>
    <row r="36" spans="1:12" ht="12" customHeight="1">
      <c r="A36" s="195"/>
      <c r="B36" s="231">
        <f t="shared" si="7"/>
        <v>94.5</v>
      </c>
      <c r="C36" s="231">
        <f t="shared" si="8"/>
        <v>95.5</v>
      </c>
      <c r="D36" s="38" t="s">
        <v>962</v>
      </c>
      <c r="E36" s="208" t="s">
        <v>61</v>
      </c>
      <c r="F36" s="177"/>
      <c r="G36" s="33">
        <f t="shared" si="2"/>
        <v>0.36328125</v>
      </c>
      <c r="H36" s="33">
        <f t="shared" si="3"/>
        <v>0.37986111111111104</v>
      </c>
      <c r="I36" s="33">
        <f t="shared" si="4"/>
        <v>0.3988095238095238</v>
      </c>
      <c r="J36" s="33">
        <f t="shared" si="5"/>
        <v>0.42067307692307687</v>
      </c>
      <c r="K36" s="199">
        <f t="shared" si="6"/>
        <v>0.4461805555555555</v>
      </c>
      <c r="L36" s="18"/>
    </row>
    <row r="37" spans="1:12" ht="12" customHeight="1" hidden="1">
      <c r="A37" s="195"/>
      <c r="B37" s="231">
        <f t="shared" si="7"/>
        <v>94.5</v>
      </c>
      <c r="C37" s="231">
        <f t="shared" si="8"/>
        <v>95.5</v>
      </c>
      <c r="D37" s="171"/>
      <c r="E37" s="208"/>
      <c r="F37" s="177"/>
      <c r="G37" s="33">
        <f t="shared" si="2"/>
        <v>0.36328125</v>
      </c>
      <c r="H37" s="33">
        <f t="shared" si="3"/>
        <v>0.37986111111111104</v>
      </c>
      <c r="I37" s="33">
        <f t="shared" si="4"/>
        <v>0.3988095238095238</v>
      </c>
      <c r="J37" s="33">
        <f t="shared" si="5"/>
        <v>0.42067307692307687</v>
      </c>
      <c r="K37" s="199">
        <f t="shared" si="6"/>
        <v>0.4461805555555555</v>
      </c>
      <c r="L37" s="18"/>
    </row>
    <row r="38" spans="1:12" ht="12" customHeight="1" hidden="1">
      <c r="A38" s="195"/>
      <c r="B38" s="231">
        <f t="shared" si="7"/>
        <v>94.5</v>
      </c>
      <c r="C38" s="231">
        <f t="shared" si="8"/>
        <v>95.5</v>
      </c>
      <c r="D38" s="171"/>
      <c r="E38" s="205"/>
      <c r="F38" s="177"/>
      <c r="G38" s="33">
        <f t="shared" si="2"/>
        <v>0.36328125</v>
      </c>
      <c r="H38" s="33">
        <f t="shared" si="3"/>
        <v>0.37986111111111104</v>
      </c>
      <c r="I38" s="33">
        <f t="shared" si="4"/>
        <v>0.3988095238095238</v>
      </c>
      <c r="J38" s="33">
        <f t="shared" si="5"/>
        <v>0.42067307692307687</v>
      </c>
      <c r="K38" s="199">
        <f t="shared" si="6"/>
        <v>0.4461805555555555</v>
      </c>
      <c r="L38" s="18"/>
    </row>
    <row r="39" spans="1:12" ht="12" customHeight="1" hidden="1">
      <c r="A39" s="195"/>
      <c r="B39" s="231">
        <f t="shared" si="7"/>
        <v>94.5</v>
      </c>
      <c r="C39" s="231">
        <f t="shared" si="8"/>
        <v>95.5</v>
      </c>
      <c r="D39" s="171"/>
      <c r="E39" s="205"/>
      <c r="F39" s="177"/>
      <c r="G39" s="33">
        <f t="shared" si="2"/>
        <v>0.36328125</v>
      </c>
      <c r="H39" s="33">
        <f t="shared" si="3"/>
        <v>0.37986111111111104</v>
      </c>
      <c r="I39" s="33">
        <f t="shared" si="4"/>
        <v>0.3988095238095238</v>
      </c>
      <c r="J39" s="33">
        <f t="shared" si="5"/>
        <v>0.42067307692307687</v>
      </c>
      <c r="K39" s="199">
        <f t="shared" si="6"/>
        <v>0.4461805555555555</v>
      </c>
      <c r="L39" s="18"/>
    </row>
    <row r="40" spans="1:12" ht="12" customHeight="1" hidden="1">
      <c r="A40" s="195"/>
      <c r="B40" s="231">
        <f t="shared" si="7"/>
        <v>94.5</v>
      </c>
      <c r="C40" s="231">
        <f t="shared" si="8"/>
        <v>95.5</v>
      </c>
      <c r="D40" s="171"/>
      <c r="E40" s="208"/>
      <c r="F40" s="177"/>
      <c r="G40" s="33">
        <f t="shared" si="2"/>
        <v>0.36328125</v>
      </c>
      <c r="H40" s="33">
        <f t="shared" si="3"/>
        <v>0.37986111111111104</v>
      </c>
      <c r="I40" s="33">
        <f t="shared" si="4"/>
        <v>0.3988095238095238</v>
      </c>
      <c r="J40" s="33">
        <f t="shared" si="5"/>
        <v>0.42067307692307687</v>
      </c>
      <c r="K40" s="199">
        <f t="shared" si="6"/>
        <v>0.4461805555555555</v>
      </c>
      <c r="L40" s="18"/>
    </row>
    <row r="41" spans="1:12" ht="12" customHeight="1" hidden="1">
      <c r="A41" s="195"/>
      <c r="B41" s="231">
        <f t="shared" si="7"/>
        <v>94.5</v>
      </c>
      <c r="C41" s="231">
        <f t="shared" si="8"/>
        <v>95.5</v>
      </c>
      <c r="D41" s="171"/>
      <c r="E41" s="209"/>
      <c r="F41" s="177"/>
      <c r="G41" s="33">
        <f t="shared" si="2"/>
        <v>0.36328125</v>
      </c>
      <c r="H41" s="33">
        <f t="shared" si="3"/>
        <v>0.37986111111111104</v>
      </c>
      <c r="I41" s="33">
        <f t="shared" si="4"/>
        <v>0.3988095238095238</v>
      </c>
      <c r="J41" s="33">
        <f t="shared" si="5"/>
        <v>0.42067307692307687</v>
      </c>
      <c r="K41" s="199">
        <f t="shared" si="6"/>
        <v>0.4461805555555555</v>
      </c>
      <c r="L41" s="18"/>
    </row>
    <row r="42" spans="1:12" ht="12" customHeight="1" hidden="1">
      <c r="A42" s="195"/>
      <c r="B42" s="231">
        <f t="shared" si="7"/>
        <v>94.5</v>
      </c>
      <c r="C42" s="231">
        <f t="shared" si="8"/>
        <v>95.5</v>
      </c>
      <c r="D42" s="170"/>
      <c r="E42" s="209"/>
      <c r="F42" s="177"/>
      <c r="G42" s="33">
        <f t="shared" si="2"/>
        <v>0.36328125</v>
      </c>
      <c r="H42" s="33">
        <f t="shared" si="3"/>
        <v>0.37986111111111104</v>
      </c>
      <c r="I42" s="33">
        <f t="shared" si="4"/>
        <v>0.3988095238095238</v>
      </c>
      <c r="J42" s="33">
        <f t="shared" si="5"/>
        <v>0.42067307692307687</v>
      </c>
      <c r="K42" s="199">
        <f t="shared" si="6"/>
        <v>0.4461805555555555</v>
      </c>
      <c r="L42" s="18"/>
    </row>
    <row r="43" spans="1:12" ht="12" customHeight="1" hidden="1">
      <c r="A43" s="195"/>
      <c r="B43" s="231">
        <f t="shared" si="7"/>
        <v>94.5</v>
      </c>
      <c r="C43" s="231">
        <f t="shared" si="8"/>
        <v>95.5</v>
      </c>
      <c r="D43" s="171"/>
      <c r="E43" s="209"/>
      <c r="F43" s="177"/>
      <c r="G43" s="33">
        <f t="shared" si="2"/>
        <v>0.36328125</v>
      </c>
      <c r="H43" s="33">
        <f t="shared" si="3"/>
        <v>0.37986111111111104</v>
      </c>
      <c r="I43" s="33">
        <f t="shared" si="4"/>
        <v>0.3988095238095238</v>
      </c>
      <c r="J43" s="33">
        <f t="shared" si="5"/>
        <v>0.42067307692307687</v>
      </c>
      <c r="K43" s="199">
        <f t="shared" si="6"/>
        <v>0.4461805555555555</v>
      </c>
      <c r="L43" s="18"/>
    </row>
    <row r="44" spans="1:12" ht="12" customHeight="1" hidden="1">
      <c r="A44" s="189"/>
      <c r="B44" s="231">
        <f>B43-A44</f>
        <v>94.5</v>
      </c>
      <c r="C44" s="231">
        <f>C43+A44</f>
        <v>95.5</v>
      </c>
      <c r="D44" s="155"/>
      <c r="E44" s="210"/>
      <c r="F44" s="158"/>
      <c r="G44" s="33">
        <f t="shared" si="2"/>
        <v>0.36328125</v>
      </c>
      <c r="H44" s="33">
        <f t="shared" si="3"/>
        <v>0.37986111111111104</v>
      </c>
      <c r="I44" s="33">
        <f t="shared" si="4"/>
        <v>0.3988095238095238</v>
      </c>
      <c r="J44" s="33">
        <f t="shared" si="5"/>
        <v>0.42067307692307687</v>
      </c>
      <c r="K44" s="199">
        <f t="shared" si="6"/>
        <v>0.4461805555555555</v>
      </c>
      <c r="L44" s="18"/>
    </row>
    <row r="45" spans="1:15" ht="12" customHeight="1" hidden="1">
      <c r="A45" s="189"/>
      <c r="B45" s="231">
        <f t="shared" si="7"/>
        <v>94.5</v>
      </c>
      <c r="C45" s="231">
        <f t="shared" si="8"/>
        <v>95.5</v>
      </c>
      <c r="D45" s="155"/>
      <c r="E45" s="210"/>
      <c r="F45" s="158"/>
      <c r="G45" s="33">
        <f t="shared" si="2"/>
        <v>0.36328125</v>
      </c>
      <c r="H45" s="33">
        <f t="shared" si="3"/>
        <v>0.37986111111111104</v>
      </c>
      <c r="I45" s="33">
        <f t="shared" si="4"/>
        <v>0.3988095238095238</v>
      </c>
      <c r="J45" s="33">
        <f t="shared" si="5"/>
        <v>0.42067307692307687</v>
      </c>
      <c r="K45" s="199">
        <f t="shared" si="6"/>
        <v>0.4461805555555555</v>
      </c>
      <c r="L45" s="18"/>
      <c r="N45" s="4"/>
      <c r="O45" s="4"/>
    </row>
    <row r="46" spans="1:15" ht="12" customHeight="1" hidden="1">
      <c r="A46" s="189"/>
      <c r="B46" s="231">
        <f t="shared" si="7"/>
        <v>94.5</v>
      </c>
      <c r="C46" s="231">
        <f t="shared" si="8"/>
        <v>95.5</v>
      </c>
      <c r="D46" s="155"/>
      <c r="E46" s="210"/>
      <c r="F46" s="158"/>
      <c r="G46" s="33">
        <f t="shared" si="2"/>
        <v>0.36328125</v>
      </c>
      <c r="H46" s="33">
        <f t="shared" si="3"/>
        <v>0.37986111111111104</v>
      </c>
      <c r="I46" s="33">
        <f t="shared" si="4"/>
        <v>0.3988095238095238</v>
      </c>
      <c r="J46" s="33">
        <f t="shared" si="5"/>
        <v>0.42067307692307687</v>
      </c>
      <c r="K46" s="199">
        <f t="shared" si="6"/>
        <v>0.4461805555555555</v>
      </c>
      <c r="L46" s="18"/>
      <c r="N46" s="4"/>
      <c r="O46" s="4"/>
    </row>
    <row r="47" spans="1:15" ht="12" customHeight="1" hidden="1">
      <c r="A47" s="189"/>
      <c r="B47" s="231">
        <f t="shared" si="7"/>
        <v>94.5</v>
      </c>
      <c r="C47" s="231">
        <f t="shared" si="8"/>
        <v>95.5</v>
      </c>
      <c r="D47" s="155"/>
      <c r="E47" s="210"/>
      <c r="F47" s="158"/>
      <c r="G47" s="33">
        <f t="shared" si="2"/>
        <v>0.36328125</v>
      </c>
      <c r="H47" s="33">
        <f t="shared" si="3"/>
        <v>0.37986111111111104</v>
      </c>
      <c r="I47" s="33">
        <f t="shared" si="4"/>
        <v>0.3988095238095238</v>
      </c>
      <c r="J47" s="33">
        <f t="shared" si="5"/>
        <v>0.42067307692307687</v>
      </c>
      <c r="K47" s="199">
        <f t="shared" si="6"/>
        <v>0.4461805555555555</v>
      </c>
      <c r="L47" s="18"/>
      <c r="N47" s="4"/>
      <c r="O47" s="4"/>
    </row>
    <row r="48" spans="1:15" ht="12" customHeight="1" hidden="1">
      <c r="A48" s="189"/>
      <c r="B48" s="231">
        <f t="shared" si="7"/>
        <v>94.5</v>
      </c>
      <c r="C48" s="231">
        <f t="shared" si="8"/>
        <v>95.5</v>
      </c>
      <c r="D48" s="155"/>
      <c r="E48" s="210"/>
      <c r="F48" s="158"/>
      <c r="G48" s="33">
        <f t="shared" si="2"/>
        <v>0.36328125</v>
      </c>
      <c r="H48" s="33">
        <f t="shared" si="3"/>
        <v>0.37986111111111104</v>
      </c>
      <c r="I48" s="33">
        <f t="shared" si="4"/>
        <v>0.3988095238095238</v>
      </c>
      <c r="J48" s="33">
        <f t="shared" si="5"/>
        <v>0.42067307692307687</v>
      </c>
      <c r="K48" s="199">
        <f t="shared" si="6"/>
        <v>0.4461805555555555</v>
      </c>
      <c r="L48" s="18"/>
      <c r="N48" s="4"/>
      <c r="O48" s="4"/>
    </row>
    <row r="49" spans="1:15" ht="12" customHeight="1">
      <c r="A49" s="221">
        <v>5.5</v>
      </c>
      <c r="B49" s="231">
        <f t="shared" si="7"/>
        <v>89</v>
      </c>
      <c r="C49" s="231">
        <f t="shared" si="8"/>
        <v>101</v>
      </c>
      <c r="D49" s="310" t="s">
        <v>782</v>
      </c>
      <c r="E49" s="248"/>
      <c r="F49" s="219">
        <v>750</v>
      </c>
      <c r="G49" s="33">
        <f t="shared" si="2"/>
        <v>0.37760416666666663</v>
      </c>
      <c r="H49" s="33">
        <f t="shared" si="3"/>
        <v>0.3951388888888888</v>
      </c>
      <c r="I49" s="33">
        <f t="shared" si="4"/>
        <v>0.4151785714285714</v>
      </c>
      <c r="J49" s="33">
        <f t="shared" si="5"/>
        <v>0.43830128205128205</v>
      </c>
      <c r="K49" s="199">
        <f t="shared" si="6"/>
        <v>0.46527777777777773</v>
      </c>
      <c r="L49" s="18"/>
      <c r="N49" s="4"/>
      <c r="O49" s="4"/>
    </row>
    <row r="50" spans="1:12" ht="12" customHeight="1">
      <c r="A50" s="221"/>
      <c r="B50" s="302"/>
      <c r="C50" s="302"/>
      <c r="D50" s="310" t="s">
        <v>19</v>
      </c>
      <c r="E50" s="248"/>
      <c r="F50" s="219"/>
      <c r="G50" s="33"/>
      <c r="H50" s="33"/>
      <c r="I50" s="33"/>
      <c r="J50" s="33"/>
      <c r="K50" s="199"/>
      <c r="L50" s="18"/>
    </row>
    <row r="51" spans="1:12" ht="12" customHeight="1">
      <c r="A51" s="221">
        <v>0</v>
      </c>
      <c r="B51" s="231">
        <f>B49</f>
        <v>89</v>
      </c>
      <c r="C51" s="231">
        <f>C49</f>
        <v>101</v>
      </c>
      <c r="D51" s="310" t="s">
        <v>784</v>
      </c>
      <c r="E51" s="248" t="s">
        <v>783</v>
      </c>
      <c r="F51" s="219"/>
      <c r="G51" s="31">
        <f>$L$6</f>
        <v>0.4270833333333333</v>
      </c>
      <c r="H51" s="31">
        <f>$L$6</f>
        <v>0.4270833333333333</v>
      </c>
      <c r="I51" s="31">
        <f>$L$6</f>
        <v>0.4270833333333333</v>
      </c>
      <c r="J51" s="31">
        <f>$M$6</f>
        <v>0.4270833333333333</v>
      </c>
      <c r="K51" s="198">
        <f>$M$6</f>
        <v>0.4270833333333333</v>
      </c>
      <c r="L51" s="35">
        <f>A51</f>
        <v>0</v>
      </c>
    </row>
    <row r="52" spans="1:15" ht="12" customHeight="1">
      <c r="A52" s="221">
        <v>5.5</v>
      </c>
      <c r="B52" s="231">
        <f>B51-A52</f>
        <v>83.5</v>
      </c>
      <c r="C52" s="231">
        <f>C51+A52</f>
        <v>106.5</v>
      </c>
      <c r="D52" s="311" t="s">
        <v>785</v>
      </c>
      <c r="E52" s="248" t="s">
        <v>783</v>
      </c>
      <c r="F52" s="219"/>
      <c r="G52" s="33">
        <f aca="true" t="shared" si="9" ref="G52:G74">SUM($H$51+$O$3*L52)</f>
        <v>0.44140625</v>
      </c>
      <c r="H52" s="33">
        <f aca="true" t="shared" si="10" ref="H52:H74">SUM($H$51+$P$3*L52)</f>
        <v>0.4423611111111111</v>
      </c>
      <c r="I52" s="33">
        <f aca="true" t="shared" si="11" ref="I52:I74">SUM($I$51+$Q$3*L52)</f>
        <v>0.44345238095238093</v>
      </c>
      <c r="J52" s="33">
        <f aca="true" t="shared" si="12" ref="J52:J74">SUM($J$51+$R$3*L52)</f>
        <v>0.44471153846153844</v>
      </c>
      <c r="K52" s="199">
        <f aca="true" t="shared" si="13" ref="K52:K74">SUM($K$51+$S$3*L52)</f>
        <v>0.4461805555555555</v>
      </c>
      <c r="L52" s="35">
        <f>L51+A52</f>
        <v>5.5</v>
      </c>
      <c r="N52" s="35"/>
      <c r="O52" s="35"/>
    </row>
    <row r="53" spans="1:15" ht="12" customHeight="1">
      <c r="A53" s="221">
        <v>5</v>
      </c>
      <c r="B53" s="231">
        <f>B52-A53</f>
        <v>78.5</v>
      </c>
      <c r="C53" s="231">
        <f>C52+A53</f>
        <v>111.5</v>
      </c>
      <c r="D53" s="311" t="s">
        <v>844</v>
      </c>
      <c r="E53" s="248" t="s">
        <v>845</v>
      </c>
      <c r="F53" s="219">
        <v>780</v>
      </c>
      <c r="G53" s="33">
        <f t="shared" si="9"/>
        <v>0.4544270833333333</v>
      </c>
      <c r="H53" s="33">
        <f t="shared" si="10"/>
        <v>0.45625</v>
      </c>
      <c r="I53" s="33">
        <f t="shared" si="11"/>
        <v>0.4583333333333333</v>
      </c>
      <c r="J53" s="33">
        <f t="shared" si="12"/>
        <v>0.46073717948717946</v>
      </c>
      <c r="K53" s="199">
        <f t="shared" si="13"/>
        <v>0.46354166666666663</v>
      </c>
      <c r="L53" s="35">
        <f aca="true" t="shared" si="14" ref="L53:L74">L52+A53</f>
        <v>10.5</v>
      </c>
      <c r="N53" s="35"/>
      <c r="O53" s="35"/>
    </row>
    <row r="54" spans="1:15" ht="12" customHeight="1">
      <c r="A54" s="221">
        <v>2</v>
      </c>
      <c r="B54" s="231">
        <f>B53-A54</f>
        <v>76.5</v>
      </c>
      <c r="C54" s="231">
        <f>C53+A54</f>
        <v>113.5</v>
      </c>
      <c r="D54" s="311" t="s">
        <v>786</v>
      </c>
      <c r="E54" s="248" t="s">
        <v>845</v>
      </c>
      <c r="F54" s="219"/>
      <c r="G54" s="33">
        <f t="shared" si="9"/>
        <v>0.45963541666666663</v>
      </c>
      <c r="H54" s="33">
        <f t="shared" si="10"/>
        <v>0.4618055555555555</v>
      </c>
      <c r="I54" s="33">
        <f t="shared" si="11"/>
        <v>0.46428571428571425</v>
      </c>
      <c r="J54" s="33">
        <f t="shared" si="12"/>
        <v>0.4671474358974359</v>
      </c>
      <c r="K54" s="199">
        <f t="shared" si="13"/>
        <v>0.4704861111111111</v>
      </c>
      <c r="L54" s="35">
        <f t="shared" si="14"/>
        <v>12.5</v>
      </c>
      <c r="N54" s="35"/>
      <c r="O54" s="35"/>
    </row>
    <row r="55" spans="1:15" ht="12" customHeight="1">
      <c r="A55" s="301">
        <v>3.5</v>
      </c>
      <c r="B55" s="231">
        <f>B54-A55</f>
        <v>73</v>
      </c>
      <c r="C55" s="231">
        <f>C54+A55</f>
        <v>117</v>
      </c>
      <c r="D55" s="311" t="s">
        <v>846</v>
      </c>
      <c r="E55" s="248" t="s">
        <v>787</v>
      </c>
      <c r="F55" s="219"/>
      <c r="G55" s="33">
        <f t="shared" si="9"/>
        <v>0.46875</v>
      </c>
      <c r="H55" s="33">
        <f t="shared" si="10"/>
        <v>0.47152777777777777</v>
      </c>
      <c r="I55" s="33">
        <f t="shared" si="11"/>
        <v>0.47470238095238093</v>
      </c>
      <c r="J55" s="33">
        <f t="shared" si="12"/>
        <v>0.4783653846153846</v>
      </c>
      <c r="K55" s="199">
        <f t="shared" si="13"/>
        <v>0.48263888888888884</v>
      </c>
      <c r="L55" s="35">
        <f t="shared" si="14"/>
        <v>16</v>
      </c>
      <c r="M55" s="35"/>
      <c r="N55" s="35"/>
      <c r="O55" s="35"/>
    </row>
    <row r="56" spans="1:15" ht="12" customHeight="1">
      <c r="A56" s="221">
        <v>6</v>
      </c>
      <c r="B56" s="231">
        <f aca="true" t="shared" si="15" ref="B56:B66">B55-A56</f>
        <v>67</v>
      </c>
      <c r="C56" s="231">
        <f aca="true" t="shared" si="16" ref="C56:C66">C55+A56</f>
        <v>123</v>
      </c>
      <c r="D56" s="311" t="s">
        <v>788</v>
      </c>
      <c r="E56" s="248" t="s">
        <v>789</v>
      </c>
      <c r="F56" s="219"/>
      <c r="G56" s="33">
        <f t="shared" si="9"/>
        <v>0.484375</v>
      </c>
      <c r="H56" s="33">
        <f t="shared" si="10"/>
        <v>0.48819444444444443</v>
      </c>
      <c r="I56" s="33">
        <f t="shared" si="11"/>
        <v>0.4925595238095238</v>
      </c>
      <c r="J56" s="33">
        <f t="shared" si="12"/>
        <v>0.49759615384615385</v>
      </c>
      <c r="K56" s="199">
        <f t="shared" si="13"/>
        <v>0.5034722222222222</v>
      </c>
      <c r="L56" s="35">
        <f t="shared" si="14"/>
        <v>22</v>
      </c>
      <c r="M56" s="35"/>
      <c r="N56" s="35"/>
      <c r="O56" s="35"/>
    </row>
    <row r="57" spans="1:15" ht="12" customHeight="1">
      <c r="A57" s="221">
        <v>0.5</v>
      </c>
      <c r="B57" s="231">
        <f t="shared" si="15"/>
        <v>66.5</v>
      </c>
      <c r="C57" s="231">
        <f t="shared" si="16"/>
        <v>123.5</v>
      </c>
      <c r="D57" s="309" t="s">
        <v>94</v>
      </c>
      <c r="E57" s="248" t="s">
        <v>789</v>
      </c>
      <c r="F57" s="219"/>
      <c r="G57" s="33">
        <f t="shared" si="9"/>
        <v>0.4856770833333333</v>
      </c>
      <c r="H57" s="33">
        <f t="shared" si="10"/>
        <v>0.4895833333333333</v>
      </c>
      <c r="I57" s="33">
        <f t="shared" si="11"/>
        <v>0.494047619047619</v>
      </c>
      <c r="J57" s="33">
        <f t="shared" si="12"/>
        <v>0.49919871794871795</v>
      </c>
      <c r="K57" s="199">
        <f t="shared" si="13"/>
        <v>0.5052083333333333</v>
      </c>
      <c r="L57" s="35">
        <f t="shared" si="14"/>
        <v>22.5</v>
      </c>
      <c r="M57" s="35"/>
      <c r="N57" s="35"/>
      <c r="O57" s="35"/>
    </row>
    <row r="58" spans="1:15" ht="12" customHeight="1">
      <c r="A58" s="221">
        <v>4</v>
      </c>
      <c r="B58" s="231">
        <f t="shared" si="15"/>
        <v>62.5</v>
      </c>
      <c r="C58" s="231">
        <f t="shared" si="16"/>
        <v>127.5</v>
      </c>
      <c r="D58" s="311" t="s">
        <v>956</v>
      </c>
      <c r="E58" s="248" t="s">
        <v>598</v>
      </c>
      <c r="F58" s="219">
        <v>639</v>
      </c>
      <c r="G58" s="33">
        <f t="shared" si="9"/>
        <v>0.49609375</v>
      </c>
      <c r="H58" s="33">
        <f t="shared" si="10"/>
        <v>0.5006944444444444</v>
      </c>
      <c r="I58" s="33">
        <f t="shared" si="11"/>
        <v>0.5059523809523809</v>
      </c>
      <c r="J58" s="33">
        <f t="shared" si="12"/>
        <v>0.5120192307692307</v>
      </c>
      <c r="K58" s="199">
        <f t="shared" si="13"/>
        <v>0.5190972222222222</v>
      </c>
      <c r="L58" s="35">
        <f t="shared" si="14"/>
        <v>26.5</v>
      </c>
      <c r="M58" s="35"/>
      <c r="N58" s="35"/>
      <c r="O58" s="35"/>
    </row>
    <row r="59" spans="1:15" ht="12" customHeight="1">
      <c r="A59" s="221">
        <v>5.5</v>
      </c>
      <c r="B59" s="231">
        <f t="shared" si="15"/>
        <v>57</v>
      </c>
      <c r="C59" s="231">
        <f t="shared" si="16"/>
        <v>133</v>
      </c>
      <c r="D59" s="311" t="s">
        <v>790</v>
      </c>
      <c r="E59" s="248" t="s">
        <v>598</v>
      </c>
      <c r="F59" s="219"/>
      <c r="G59" s="33">
        <f t="shared" si="9"/>
        <v>0.5104166666666666</v>
      </c>
      <c r="H59" s="33">
        <f t="shared" si="10"/>
        <v>0.5159722222222222</v>
      </c>
      <c r="I59" s="33">
        <f t="shared" si="11"/>
        <v>0.5223214285714286</v>
      </c>
      <c r="J59" s="33">
        <f t="shared" si="12"/>
        <v>0.5296474358974359</v>
      </c>
      <c r="K59" s="199">
        <f t="shared" si="13"/>
        <v>0.5381944444444444</v>
      </c>
      <c r="L59" s="35">
        <f t="shared" si="14"/>
        <v>32</v>
      </c>
      <c r="M59" s="35"/>
      <c r="N59" s="35"/>
      <c r="O59" s="35"/>
    </row>
    <row r="60" spans="1:15" ht="12" customHeight="1" thickBot="1">
      <c r="A60" s="379">
        <v>4.5</v>
      </c>
      <c r="B60" s="386">
        <f t="shared" si="15"/>
        <v>52.5</v>
      </c>
      <c r="C60" s="386">
        <f t="shared" si="16"/>
        <v>137.5</v>
      </c>
      <c r="D60" s="387" t="s">
        <v>791</v>
      </c>
      <c r="E60" s="388" t="s">
        <v>74</v>
      </c>
      <c r="F60" s="383">
        <v>478</v>
      </c>
      <c r="G60" s="389">
        <f t="shared" si="9"/>
        <v>0.5221354166666666</v>
      </c>
      <c r="H60" s="389">
        <f t="shared" si="10"/>
        <v>0.5284722222222222</v>
      </c>
      <c r="I60" s="389">
        <f t="shared" si="11"/>
        <v>0.5357142857142857</v>
      </c>
      <c r="J60" s="389">
        <f t="shared" si="12"/>
        <v>0.5440705128205128</v>
      </c>
      <c r="K60" s="390">
        <f t="shared" si="13"/>
        <v>0.5538194444444444</v>
      </c>
      <c r="L60" s="35">
        <f t="shared" si="14"/>
        <v>36.5</v>
      </c>
      <c r="M60" s="35"/>
      <c r="N60" s="35"/>
      <c r="O60" s="35"/>
    </row>
    <row r="61" spans="1:15" ht="12" customHeight="1">
      <c r="A61" s="221">
        <v>7</v>
      </c>
      <c r="B61" s="231">
        <f t="shared" si="15"/>
        <v>45.5</v>
      </c>
      <c r="C61" s="231">
        <f t="shared" si="16"/>
        <v>144.5</v>
      </c>
      <c r="D61" s="311" t="s">
        <v>95</v>
      </c>
      <c r="E61" s="248" t="s">
        <v>74</v>
      </c>
      <c r="F61" s="219"/>
      <c r="G61" s="33">
        <f t="shared" si="9"/>
        <v>0.5403645833333333</v>
      </c>
      <c r="H61" s="33">
        <f t="shared" si="10"/>
        <v>0.5479166666666666</v>
      </c>
      <c r="I61" s="33">
        <f t="shared" si="11"/>
        <v>0.5565476190476191</v>
      </c>
      <c r="J61" s="33">
        <f t="shared" si="12"/>
        <v>0.5665064102564102</v>
      </c>
      <c r="K61" s="199">
        <f t="shared" si="13"/>
        <v>0.578125</v>
      </c>
      <c r="L61" s="35">
        <f t="shared" si="14"/>
        <v>43.5</v>
      </c>
      <c r="M61" s="35"/>
      <c r="N61" s="35"/>
      <c r="O61" s="35"/>
    </row>
    <row r="62" spans="1:15" ht="12" customHeight="1">
      <c r="A62" s="221">
        <v>1.5</v>
      </c>
      <c r="B62" s="231">
        <f t="shared" si="15"/>
        <v>44</v>
      </c>
      <c r="C62" s="231">
        <f t="shared" si="16"/>
        <v>146</v>
      </c>
      <c r="D62" s="314" t="s">
        <v>792</v>
      </c>
      <c r="E62" s="248" t="s">
        <v>82</v>
      </c>
      <c r="F62" s="218"/>
      <c r="G62" s="33">
        <f t="shared" si="9"/>
        <v>0.5442708333333333</v>
      </c>
      <c r="H62" s="33">
        <f t="shared" si="10"/>
        <v>0.5520833333333333</v>
      </c>
      <c r="I62" s="33">
        <f t="shared" si="11"/>
        <v>0.5610119047619048</v>
      </c>
      <c r="J62" s="33">
        <f t="shared" si="12"/>
        <v>0.5713141025641025</v>
      </c>
      <c r="K62" s="199">
        <f t="shared" si="13"/>
        <v>0.5833333333333333</v>
      </c>
      <c r="L62" s="35">
        <f t="shared" si="14"/>
        <v>45</v>
      </c>
      <c r="M62" s="35"/>
      <c r="N62" s="35"/>
      <c r="O62" s="35"/>
    </row>
    <row r="63" spans="1:15" ht="12" customHeight="1">
      <c r="A63" s="221">
        <v>0.5</v>
      </c>
      <c r="B63" s="231">
        <f t="shared" si="15"/>
        <v>43.5</v>
      </c>
      <c r="C63" s="231">
        <f t="shared" si="16"/>
        <v>146.5</v>
      </c>
      <c r="D63" s="311" t="s">
        <v>793</v>
      </c>
      <c r="E63" s="248" t="s">
        <v>794</v>
      </c>
      <c r="F63" s="219"/>
      <c r="G63" s="33">
        <f t="shared" si="9"/>
        <v>0.5455729166666666</v>
      </c>
      <c r="H63" s="33">
        <f t="shared" si="10"/>
        <v>0.5534722222222221</v>
      </c>
      <c r="I63" s="33">
        <f t="shared" si="11"/>
        <v>0.5625</v>
      </c>
      <c r="J63" s="33">
        <f t="shared" si="12"/>
        <v>0.5729166666666666</v>
      </c>
      <c r="K63" s="199">
        <f t="shared" si="13"/>
        <v>0.5850694444444444</v>
      </c>
      <c r="L63" s="35">
        <f t="shared" si="14"/>
        <v>45.5</v>
      </c>
      <c r="M63" s="35"/>
      <c r="N63" s="35"/>
      <c r="O63" s="35"/>
    </row>
    <row r="64" spans="1:15" ht="12" customHeight="1">
      <c r="A64" s="221">
        <v>2.5</v>
      </c>
      <c r="B64" s="231">
        <f t="shared" si="15"/>
        <v>41</v>
      </c>
      <c r="C64" s="231">
        <f t="shared" si="16"/>
        <v>149</v>
      </c>
      <c r="D64" s="314" t="s">
        <v>795</v>
      </c>
      <c r="E64" s="248" t="s">
        <v>794</v>
      </c>
      <c r="F64" s="218"/>
      <c r="G64" s="33">
        <f t="shared" si="9"/>
        <v>0.5520833333333333</v>
      </c>
      <c r="H64" s="33">
        <f t="shared" si="10"/>
        <v>0.5604166666666666</v>
      </c>
      <c r="I64" s="33">
        <f t="shared" si="11"/>
        <v>0.5699404761904762</v>
      </c>
      <c r="J64" s="33">
        <f t="shared" si="12"/>
        <v>0.5809294871794872</v>
      </c>
      <c r="K64" s="199">
        <f t="shared" si="13"/>
        <v>0.59375</v>
      </c>
      <c r="L64" s="35">
        <f t="shared" si="14"/>
        <v>48</v>
      </c>
      <c r="M64" s="35"/>
      <c r="N64" s="35"/>
      <c r="O64" s="35"/>
    </row>
    <row r="65" spans="1:15" ht="12" customHeight="1">
      <c r="A65" s="221">
        <v>3.5</v>
      </c>
      <c r="B65" s="231">
        <f t="shared" si="15"/>
        <v>37.5</v>
      </c>
      <c r="C65" s="231">
        <f t="shared" si="16"/>
        <v>152.5</v>
      </c>
      <c r="D65" s="311" t="s">
        <v>796</v>
      </c>
      <c r="E65" s="248" t="s">
        <v>70</v>
      </c>
      <c r="F65" s="219">
        <v>764</v>
      </c>
      <c r="G65" s="33">
        <f t="shared" si="9"/>
        <v>0.5611979166666666</v>
      </c>
      <c r="H65" s="33">
        <f t="shared" si="10"/>
        <v>0.5701388888888889</v>
      </c>
      <c r="I65" s="33">
        <f t="shared" si="11"/>
        <v>0.5803571428571428</v>
      </c>
      <c r="J65" s="33">
        <f t="shared" si="12"/>
        <v>0.5921474358974359</v>
      </c>
      <c r="K65" s="199">
        <f t="shared" si="13"/>
        <v>0.6059027777777778</v>
      </c>
      <c r="L65" s="35">
        <f t="shared" si="14"/>
        <v>51.5</v>
      </c>
      <c r="M65" s="35"/>
      <c r="N65" s="35"/>
      <c r="O65" s="35"/>
    </row>
    <row r="66" spans="1:15" ht="12" customHeight="1">
      <c r="A66" s="221">
        <v>3.5</v>
      </c>
      <c r="B66" s="231">
        <f t="shared" si="15"/>
        <v>34</v>
      </c>
      <c r="C66" s="231">
        <f t="shared" si="16"/>
        <v>156</v>
      </c>
      <c r="D66" s="311" t="s">
        <v>797</v>
      </c>
      <c r="E66" s="248" t="s">
        <v>96</v>
      </c>
      <c r="F66" s="219">
        <v>758</v>
      </c>
      <c r="G66" s="33">
        <f t="shared" si="9"/>
        <v>0.5703125</v>
      </c>
      <c r="H66" s="33">
        <f t="shared" si="10"/>
        <v>0.579861111111111</v>
      </c>
      <c r="I66" s="33">
        <f t="shared" si="11"/>
        <v>0.5907738095238095</v>
      </c>
      <c r="J66" s="33">
        <f t="shared" si="12"/>
        <v>0.6033653846153846</v>
      </c>
      <c r="K66" s="199">
        <f t="shared" si="13"/>
        <v>0.6180555555555556</v>
      </c>
      <c r="L66" s="35">
        <f t="shared" si="14"/>
        <v>55</v>
      </c>
      <c r="M66" s="35"/>
      <c r="N66" s="35"/>
      <c r="O66" s="35"/>
    </row>
    <row r="67" spans="1:15" ht="12" customHeight="1">
      <c r="A67" s="221">
        <v>3.5</v>
      </c>
      <c r="B67" s="231">
        <f aca="true" t="shared" si="17" ref="B67:B80">B66-A67</f>
        <v>30.5</v>
      </c>
      <c r="C67" s="231">
        <f aca="true" t="shared" si="18" ref="C67:C80">C66+A67</f>
        <v>159.5</v>
      </c>
      <c r="D67" s="311" t="s">
        <v>847</v>
      </c>
      <c r="E67" s="248" t="s">
        <v>96</v>
      </c>
      <c r="F67" s="219"/>
      <c r="G67" s="33">
        <f t="shared" si="9"/>
        <v>0.5794270833333333</v>
      </c>
      <c r="H67" s="33">
        <f t="shared" si="10"/>
        <v>0.5895833333333333</v>
      </c>
      <c r="I67" s="33">
        <f t="shared" si="11"/>
        <v>0.6011904761904762</v>
      </c>
      <c r="J67" s="33">
        <f t="shared" si="12"/>
        <v>0.6145833333333333</v>
      </c>
      <c r="K67" s="199">
        <f t="shared" si="13"/>
        <v>0.6302083333333333</v>
      </c>
      <c r="L67" s="35">
        <f t="shared" si="14"/>
        <v>58.5</v>
      </c>
      <c r="M67" s="35"/>
      <c r="N67" s="35"/>
      <c r="O67" s="35"/>
    </row>
    <row r="68" spans="1:15" ht="12" customHeight="1">
      <c r="A68" s="221">
        <v>7</v>
      </c>
      <c r="B68" s="231">
        <f t="shared" si="17"/>
        <v>23.5</v>
      </c>
      <c r="C68" s="231">
        <f t="shared" si="18"/>
        <v>166.5</v>
      </c>
      <c r="D68" s="311" t="s">
        <v>848</v>
      </c>
      <c r="E68" s="248" t="s">
        <v>96</v>
      </c>
      <c r="F68" s="219"/>
      <c r="G68" s="33">
        <f t="shared" si="9"/>
        <v>0.59765625</v>
      </c>
      <c r="H68" s="33">
        <f t="shared" si="10"/>
        <v>0.6090277777777777</v>
      </c>
      <c r="I68" s="33">
        <f t="shared" si="11"/>
        <v>0.6220238095238095</v>
      </c>
      <c r="J68" s="33">
        <f t="shared" si="12"/>
        <v>0.6370192307692307</v>
      </c>
      <c r="K68" s="199">
        <f t="shared" si="13"/>
        <v>0.6545138888888888</v>
      </c>
      <c r="L68" s="35">
        <f t="shared" si="14"/>
        <v>65.5</v>
      </c>
      <c r="M68" s="35"/>
      <c r="N68" s="35"/>
      <c r="O68" s="35"/>
    </row>
    <row r="69" spans="1:15" ht="12" customHeight="1">
      <c r="A69" s="221">
        <v>1</v>
      </c>
      <c r="B69" s="231">
        <f t="shared" si="17"/>
        <v>22.5</v>
      </c>
      <c r="C69" s="231">
        <f t="shared" si="18"/>
        <v>167.5</v>
      </c>
      <c r="D69" s="311" t="s">
        <v>97</v>
      </c>
      <c r="E69" s="248" t="s">
        <v>798</v>
      </c>
      <c r="F69" s="218"/>
      <c r="G69" s="33">
        <f t="shared" si="9"/>
        <v>0.6002604166666666</v>
      </c>
      <c r="H69" s="33">
        <f t="shared" si="10"/>
        <v>0.6118055555555555</v>
      </c>
      <c r="I69" s="33">
        <f t="shared" si="11"/>
        <v>0.625</v>
      </c>
      <c r="J69" s="33">
        <f t="shared" si="12"/>
        <v>0.6402243589743589</v>
      </c>
      <c r="K69" s="199">
        <f t="shared" si="13"/>
        <v>0.657986111111111</v>
      </c>
      <c r="L69" s="35">
        <f t="shared" si="14"/>
        <v>66.5</v>
      </c>
      <c r="M69" s="35"/>
      <c r="N69" s="35"/>
      <c r="O69" s="35"/>
    </row>
    <row r="70" spans="1:15" ht="12" customHeight="1">
      <c r="A70" s="221">
        <v>1.5</v>
      </c>
      <c r="B70" s="231">
        <f t="shared" si="17"/>
        <v>21</v>
      </c>
      <c r="C70" s="231">
        <f t="shared" si="18"/>
        <v>169</v>
      </c>
      <c r="D70" s="309" t="s">
        <v>88</v>
      </c>
      <c r="E70" s="248"/>
      <c r="F70" s="218"/>
      <c r="G70" s="33">
        <f t="shared" si="9"/>
        <v>0.6041666666666666</v>
      </c>
      <c r="H70" s="33">
        <f t="shared" si="10"/>
        <v>0.6159722222222221</v>
      </c>
      <c r="I70" s="33">
        <f t="shared" si="11"/>
        <v>0.6294642857142857</v>
      </c>
      <c r="J70" s="33">
        <f t="shared" si="12"/>
        <v>0.6450320512820513</v>
      </c>
      <c r="K70" s="199">
        <f t="shared" si="13"/>
        <v>0.6631944444444444</v>
      </c>
      <c r="L70" s="35">
        <f t="shared" si="14"/>
        <v>68</v>
      </c>
      <c r="M70" s="35"/>
      <c r="N70" s="35"/>
      <c r="O70" s="35"/>
    </row>
    <row r="71" spans="1:15" ht="12" customHeight="1">
      <c r="A71" s="221">
        <v>2.5</v>
      </c>
      <c r="B71" s="231">
        <f t="shared" si="17"/>
        <v>18.5</v>
      </c>
      <c r="C71" s="231">
        <f t="shared" si="18"/>
        <v>171.5</v>
      </c>
      <c r="D71" s="315" t="s">
        <v>849</v>
      </c>
      <c r="E71" s="248" t="s">
        <v>850</v>
      </c>
      <c r="F71" s="219"/>
      <c r="G71" s="33">
        <f t="shared" si="9"/>
        <v>0.6106770833333333</v>
      </c>
      <c r="H71" s="33">
        <f t="shared" si="10"/>
        <v>0.6229166666666666</v>
      </c>
      <c r="I71" s="33">
        <f t="shared" si="11"/>
        <v>0.6369047619047619</v>
      </c>
      <c r="J71" s="33">
        <f t="shared" si="12"/>
        <v>0.6530448717948718</v>
      </c>
      <c r="K71" s="199">
        <f t="shared" si="13"/>
        <v>0.671875</v>
      </c>
      <c r="L71" s="35">
        <f t="shared" si="14"/>
        <v>70.5</v>
      </c>
      <c r="M71" s="35"/>
      <c r="N71" s="35"/>
      <c r="O71" s="35"/>
    </row>
    <row r="72" spans="1:15" ht="12" customHeight="1">
      <c r="A72" s="221">
        <v>1.5</v>
      </c>
      <c r="B72" s="231">
        <f t="shared" si="17"/>
        <v>17</v>
      </c>
      <c r="C72" s="231">
        <f t="shared" si="18"/>
        <v>173</v>
      </c>
      <c r="D72" s="309" t="s">
        <v>94</v>
      </c>
      <c r="E72" s="248" t="s">
        <v>850</v>
      </c>
      <c r="F72" s="218"/>
      <c r="G72" s="33">
        <f t="shared" si="9"/>
        <v>0.6145833333333333</v>
      </c>
      <c r="H72" s="33">
        <f t="shared" si="10"/>
        <v>0.6270833333333333</v>
      </c>
      <c r="I72" s="33">
        <f t="shared" si="11"/>
        <v>0.6413690476190476</v>
      </c>
      <c r="J72" s="33">
        <f t="shared" si="12"/>
        <v>0.6578525641025641</v>
      </c>
      <c r="K72" s="199">
        <f t="shared" si="13"/>
        <v>0.6770833333333333</v>
      </c>
      <c r="L72" s="35">
        <f t="shared" si="14"/>
        <v>72</v>
      </c>
      <c r="M72" s="35"/>
      <c r="N72" s="35"/>
      <c r="O72" s="35"/>
    </row>
    <row r="73" spans="1:15" ht="12" customHeight="1">
      <c r="A73" s="221">
        <v>2.5</v>
      </c>
      <c r="B73" s="231">
        <f t="shared" si="17"/>
        <v>14.5</v>
      </c>
      <c r="C73" s="231">
        <f t="shared" si="18"/>
        <v>175.5</v>
      </c>
      <c r="D73" s="311" t="s">
        <v>851</v>
      </c>
      <c r="E73" s="229"/>
      <c r="F73" s="219">
        <v>800</v>
      </c>
      <c r="G73" s="33">
        <f t="shared" si="9"/>
        <v>0.62109375</v>
      </c>
      <c r="H73" s="33">
        <f t="shared" si="10"/>
        <v>0.6340277777777777</v>
      </c>
      <c r="I73" s="33">
        <f t="shared" si="11"/>
        <v>0.6488095238095237</v>
      </c>
      <c r="J73" s="33">
        <f t="shared" si="12"/>
        <v>0.6658653846153846</v>
      </c>
      <c r="K73" s="199">
        <f t="shared" si="13"/>
        <v>0.6857638888888888</v>
      </c>
      <c r="L73" s="35">
        <f t="shared" si="14"/>
        <v>74.5</v>
      </c>
      <c r="M73" s="35"/>
      <c r="N73" s="35"/>
      <c r="O73" s="35"/>
    </row>
    <row r="74" spans="1:15" ht="12" customHeight="1">
      <c r="A74" s="221">
        <v>6</v>
      </c>
      <c r="B74" s="231">
        <f>B73-A74</f>
        <v>8.5</v>
      </c>
      <c r="C74" s="231">
        <f>C73+A74</f>
        <v>181.5</v>
      </c>
      <c r="D74" s="311" t="s">
        <v>98</v>
      </c>
      <c r="E74" s="248" t="s">
        <v>85</v>
      </c>
      <c r="F74" s="218"/>
      <c r="G74" s="33">
        <f t="shared" si="9"/>
        <v>0.63671875</v>
      </c>
      <c r="H74" s="33">
        <f t="shared" si="10"/>
        <v>0.6506944444444445</v>
      </c>
      <c r="I74" s="33">
        <f t="shared" si="11"/>
        <v>0.6666666666666666</v>
      </c>
      <c r="J74" s="33">
        <f t="shared" si="12"/>
        <v>0.6850961538461537</v>
      </c>
      <c r="K74" s="199">
        <f t="shared" si="13"/>
        <v>0.7065972222222222</v>
      </c>
      <c r="L74" s="35">
        <f t="shared" si="14"/>
        <v>80.5</v>
      </c>
      <c r="M74" s="35"/>
      <c r="N74" s="35"/>
      <c r="O74" s="35"/>
    </row>
    <row r="75" spans="1:15" ht="12" customHeight="1" hidden="1">
      <c r="A75" s="221"/>
      <c r="B75" s="231">
        <f>B74-A75</f>
        <v>8.5</v>
      </c>
      <c r="C75" s="231">
        <f>C74+A75</f>
        <v>181.5</v>
      </c>
      <c r="D75" s="316"/>
      <c r="E75" s="248"/>
      <c r="F75" s="219"/>
      <c r="G75" s="33">
        <f aca="true" t="shared" si="19" ref="G75:G80">SUM($H$51+$O$3*L75)</f>
        <v>0.63671875</v>
      </c>
      <c r="H75" s="33">
        <f aca="true" t="shared" si="20" ref="H75:H80">SUM($H$51+$P$3*L75)</f>
        <v>0.6506944444444445</v>
      </c>
      <c r="I75" s="33">
        <f aca="true" t="shared" si="21" ref="I75:I80">SUM($I$51+$Q$3*L75)</f>
        <v>0.6666666666666666</v>
      </c>
      <c r="J75" s="33">
        <f aca="true" t="shared" si="22" ref="J75:J80">SUM($J$51+$R$3*L75)</f>
        <v>0.6850961538461537</v>
      </c>
      <c r="K75" s="199">
        <f aca="true" t="shared" si="23" ref="K75:K80">SUM($K$51+$S$3*L75)</f>
        <v>0.7065972222222222</v>
      </c>
      <c r="L75" s="35">
        <f aca="true" t="shared" si="24" ref="L75:L80">L74+A75</f>
        <v>80.5</v>
      </c>
      <c r="M75" s="35"/>
      <c r="N75" s="35"/>
      <c r="O75" s="35"/>
    </row>
    <row r="76" spans="1:15" ht="12" customHeight="1" hidden="1">
      <c r="A76" s="189"/>
      <c r="B76" s="231">
        <f>B75-A76</f>
        <v>8.5</v>
      </c>
      <c r="C76" s="231">
        <f>C75+A76</f>
        <v>181.5</v>
      </c>
      <c r="D76" s="155"/>
      <c r="E76" s="210"/>
      <c r="F76" s="158"/>
      <c r="G76" s="33">
        <f t="shared" si="19"/>
        <v>0.63671875</v>
      </c>
      <c r="H76" s="33">
        <f t="shared" si="20"/>
        <v>0.6506944444444445</v>
      </c>
      <c r="I76" s="33">
        <f t="shared" si="21"/>
        <v>0.6666666666666666</v>
      </c>
      <c r="J76" s="33">
        <f t="shared" si="22"/>
        <v>0.6850961538461537</v>
      </c>
      <c r="K76" s="199">
        <f t="shared" si="23"/>
        <v>0.7065972222222222</v>
      </c>
      <c r="L76" s="35">
        <f t="shared" si="24"/>
        <v>80.5</v>
      </c>
      <c r="M76" s="35"/>
      <c r="N76" s="35"/>
      <c r="O76" s="35"/>
    </row>
    <row r="77" spans="1:12" ht="12" customHeight="1" hidden="1">
      <c r="A77" s="189"/>
      <c r="B77" s="231">
        <f>B76-A77</f>
        <v>8.5</v>
      </c>
      <c r="C77" s="231">
        <f>C76+A77</f>
        <v>181.5</v>
      </c>
      <c r="D77" s="155"/>
      <c r="E77" s="210"/>
      <c r="F77" s="158"/>
      <c r="G77" s="33">
        <f t="shared" si="19"/>
        <v>0.63671875</v>
      </c>
      <c r="H77" s="33">
        <f t="shared" si="20"/>
        <v>0.6506944444444445</v>
      </c>
      <c r="I77" s="33">
        <f t="shared" si="21"/>
        <v>0.6666666666666666</v>
      </c>
      <c r="J77" s="33">
        <f t="shared" si="22"/>
        <v>0.6850961538461537</v>
      </c>
      <c r="K77" s="199">
        <f t="shared" si="23"/>
        <v>0.7065972222222222</v>
      </c>
      <c r="L77" s="35">
        <f t="shared" si="24"/>
        <v>80.5</v>
      </c>
    </row>
    <row r="78" spans="1:14" ht="12" customHeight="1" hidden="1">
      <c r="A78" s="189"/>
      <c r="B78" s="231">
        <f t="shared" si="17"/>
        <v>8.5</v>
      </c>
      <c r="C78" s="231">
        <f t="shared" si="18"/>
        <v>181.5</v>
      </c>
      <c r="D78" s="155"/>
      <c r="E78" s="210"/>
      <c r="F78" s="158"/>
      <c r="G78" s="33">
        <f t="shared" si="19"/>
        <v>0.63671875</v>
      </c>
      <c r="H78" s="33">
        <f t="shared" si="20"/>
        <v>0.6506944444444445</v>
      </c>
      <c r="I78" s="33">
        <f t="shared" si="21"/>
        <v>0.6666666666666666</v>
      </c>
      <c r="J78" s="33">
        <f t="shared" si="22"/>
        <v>0.6850961538461537</v>
      </c>
      <c r="K78" s="199">
        <f t="shared" si="23"/>
        <v>0.7065972222222222</v>
      </c>
      <c r="L78" s="35">
        <f t="shared" si="24"/>
        <v>80.5</v>
      </c>
      <c r="M78" s="37"/>
      <c r="N78" s="37"/>
    </row>
    <row r="79" spans="1:13" ht="12" customHeight="1" hidden="1">
      <c r="A79" s="189"/>
      <c r="B79" s="231">
        <f t="shared" si="17"/>
        <v>8.5</v>
      </c>
      <c r="C79" s="231">
        <f t="shared" si="18"/>
        <v>181.5</v>
      </c>
      <c r="D79" s="155"/>
      <c r="E79" s="210"/>
      <c r="F79" s="158"/>
      <c r="G79" s="33">
        <f t="shared" si="19"/>
        <v>0.63671875</v>
      </c>
      <c r="H79" s="33">
        <f t="shared" si="20"/>
        <v>0.6506944444444445</v>
      </c>
      <c r="I79" s="33">
        <f t="shared" si="21"/>
        <v>0.6666666666666666</v>
      </c>
      <c r="J79" s="33">
        <f t="shared" si="22"/>
        <v>0.6850961538461537</v>
      </c>
      <c r="K79" s="199">
        <f t="shared" si="23"/>
        <v>0.7065972222222222</v>
      </c>
      <c r="L79" s="35">
        <f t="shared" si="24"/>
        <v>80.5</v>
      </c>
      <c r="M79" s="41"/>
    </row>
    <row r="80" spans="1:13" ht="12" customHeight="1">
      <c r="A80" s="221">
        <v>8.5</v>
      </c>
      <c r="B80" s="231">
        <f t="shared" si="17"/>
        <v>0</v>
      </c>
      <c r="C80" s="231">
        <f t="shared" si="18"/>
        <v>190</v>
      </c>
      <c r="D80" s="316" t="s">
        <v>99</v>
      </c>
      <c r="E80" s="248"/>
      <c r="F80" s="219">
        <v>498</v>
      </c>
      <c r="G80" s="33">
        <f t="shared" si="19"/>
        <v>0.6588541666666666</v>
      </c>
      <c r="H80" s="33">
        <f t="shared" si="20"/>
        <v>0.6743055555555555</v>
      </c>
      <c r="I80" s="33">
        <f t="shared" si="21"/>
        <v>0.6919642857142857</v>
      </c>
      <c r="J80" s="33">
        <f t="shared" si="22"/>
        <v>0.7123397435897436</v>
      </c>
      <c r="K80" s="199">
        <f t="shared" si="23"/>
        <v>0.736111111111111</v>
      </c>
      <c r="L80" s="35">
        <f t="shared" si="24"/>
        <v>89</v>
      </c>
      <c r="M80" s="41"/>
    </row>
    <row r="81" spans="2:13" ht="12.75" customHeight="1">
      <c r="B81" s="17"/>
      <c r="C81" s="17"/>
      <c r="D81" s="38"/>
      <c r="E81" s="10"/>
      <c r="F81" s="10"/>
      <c r="G81" s="10"/>
      <c r="H81" s="10"/>
      <c r="I81" s="39"/>
      <c r="J81" s="39"/>
      <c r="K81" s="39"/>
      <c r="L81" s="40"/>
      <c r="M81" s="16"/>
    </row>
  </sheetData>
  <sheetProtection/>
  <mergeCells count="8">
    <mergeCell ref="B6:C6"/>
    <mergeCell ref="G6:K6"/>
    <mergeCell ref="A4:K4"/>
    <mergeCell ref="L1:M1"/>
    <mergeCell ref="A1:K1"/>
    <mergeCell ref="A2:K2"/>
    <mergeCell ref="A3:K3"/>
    <mergeCell ref="D5:G5"/>
  </mergeCells>
  <printOptions horizontalCentered="1"/>
  <pageMargins left="0.3937007874015748" right="0.3937007874015748" top="0.3937007874015748" bottom="0.3937007874015748" header="0.5118110236220472" footer="0.3937007874015748"/>
  <pageSetup fitToHeight="1" fitToWidth="1" horizontalDpi="300" verticalDpi="300" orientation="portrait" paperSize="9" scale="88" r:id="rId2"/>
  <headerFooter alignWithMargins="0">
    <oddFooter>&amp;L&amp;F   &amp;D  &amp;T&amp;R&amp;8Les communes  en lettres majuscules sont des
 chefs-lieuxde cantons,  de sous-préfectures ou préfectures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81"/>
  <sheetViews>
    <sheetView zoomScalePageLayoutView="0" workbookViewId="0" topLeftCell="A28">
      <selection activeCell="D54" sqref="D54"/>
    </sheetView>
  </sheetViews>
  <sheetFormatPr defaultColWidth="8.57421875" defaultRowHeight="12.75"/>
  <cols>
    <col min="1" max="1" width="6.7109375" style="1" customWidth="1"/>
    <col min="2" max="3" width="8.7109375" style="2" customWidth="1"/>
    <col min="4" max="4" width="31.7109375" style="3" customWidth="1"/>
    <col min="5" max="10" width="7.7109375" style="2" customWidth="1"/>
    <col min="11" max="11" width="7.7109375" style="44" customWidth="1"/>
    <col min="12" max="14" width="8.8515625" style="3" customWidth="1"/>
    <col min="15" max="19" width="9.421875" style="3" customWidth="1"/>
    <col min="20" max="20" width="8.57421875" style="3" customWidth="1"/>
    <col min="21" max="16384" width="8.57421875" style="3" customWidth="1"/>
  </cols>
  <sheetData>
    <row r="1" spans="1:19" ht="12.75" customHeight="1">
      <c r="A1" s="393" t="s">
        <v>0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4" t="s">
        <v>1</v>
      </c>
      <c r="M1" s="394"/>
      <c r="N1" s="7">
        <v>0.041666666666666664</v>
      </c>
      <c r="O1" s="8">
        <v>16</v>
      </c>
      <c r="P1" s="8">
        <v>15</v>
      </c>
      <c r="Q1" s="8">
        <v>14</v>
      </c>
      <c r="R1" s="8">
        <v>13</v>
      </c>
      <c r="S1" s="9">
        <v>12</v>
      </c>
    </row>
    <row r="2" spans="1:19" ht="12.75" customHeight="1">
      <c r="A2" s="394" t="s">
        <v>720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8"/>
      <c r="M2" s="10"/>
      <c r="N2" s="38"/>
      <c r="O2" s="38"/>
      <c r="P2" s="5"/>
      <c r="Q2" s="5"/>
      <c r="R2" s="5"/>
      <c r="S2" s="12"/>
    </row>
    <row r="3" spans="1:19" ht="12.75" customHeight="1">
      <c r="A3" s="395">
        <v>40743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174" t="s">
        <v>2</v>
      </c>
      <c r="M3" s="10">
        <v>1</v>
      </c>
      <c r="N3" s="38" t="s">
        <v>3</v>
      </c>
      <c r="O3" s="14">
        <f>($N$1/O1)</f>
        <v>0.0026041666666666665</v>
      </c>
      <c r="P3" s="14">
        <f>($N$1/P1)</f>
        <v>0.0027777777777777775</v>
      </c>
      <c r="Q3" s="14">
        <f>($N$1/Q1)</f>
        <v>0.002976190476190476</v>
      </c>
      <c r="R3" s="14">
        <f>($N$1/R1)</f>
        <v>0.003205128205128205</v>
      </c>
      <c r="S3" s="15">
        <f>($N$1/S1)</f>
        <v>0.003472222222222222</v>
      </c>
    </row>
    <row r="4" spans="1:12" ht="12.75" customHeight="1">
      <c r="A4" s="393" t="s">
        <v>724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8"/>
    </row>
    <row r="5" spans="1:14" ht="12.75" customHeight="1" thickBot="1">
      <c r="A5" s="17"/>
      <c r="B5" s="10"/>
      <c r="C5" s="176"/>
      <c r="D5" s="396" t="s">
        <v>799</v>
      </c>
      <c r="E5" s="396"/>
      <c r="F5" s="396"/>
      <c r="G5" s="396"/>
      <c r="H5" s="17">
        <v>192</v>
      </c>
      <c r="I5" s="10" t="s">
        <v>4</v>
      </c>
      <c r="J5" s="10"/>
      <c r="K5" s="45"/>
      <c r="L5" s="18">
        <v>0.10416666666666667</v>
      </c>
      <c r="M5" s="18">
        <v>0.10416666666666667</v>
      </c>
      <c r="N5" s="3" t="s">
        <v>5</v>
      </c>
    </row>
    <row r="6" spans="1:14" ht="12.75" customHeight="1" thickBot="1">
      <c r="A6" s="19"/>
      <c r="B6" s="20" t="s">
        <v>4</v>
      </c>
      <c r="C6" s="46"/>
      <c r="D6" s="21" t="s">
        <v>6</v>
      </c>
      <c r="E6" s="22" t="s">
        <v>7</v>
      </c>
      <c r="F6" s="22" t="s">
        <v>8</v>
      </c>
      <c r="G6" s="392" t="s">
        <v>9</v>
      </c>
      <c r="H6" s="392"/>
      <c r="I6" s="392"/>
      <c r="J6" s="392"/>
      <c r="K6" s="392"/>
      <c r="L6" s="18">
        <v>0.5104166666666666</v>
      </c>
      <c r="M6" s="18">
        <v>0.5104166666666666</v>
      </c>
      <c r="N6" s="16" t="s">
        <v>10</v>
      </c>
    </row>
    <row r="7" spans="1:13" ht="12.75" customHeight="1" thickBot="1">
      <c r="A7" s="24"/>
      <c r="B7" s="25" t="s">
        <v>11</v>
      </c>
      <c r="C7" s="25" t="s">
        <v>12</v>
      </c>
      <c r="D7" s="26"/>
      <c r="E7" s="29" t="s">
        <v>13</v>
      </c>
      <c r="F7" s="27"/>
      <c r="G7" s="27" t="s">
        <v>14</v>
      </c>
      <c r="H7" s="27" t="s">
        <v>15</v>
      </c>
      <c r="I7" s="27" t="s">
        <v>16</v>
      </c>
      <c r="J7" s="27" t="s">
        <v>17</v>
      </c>
      <c r="K7" s="27" t="s">
        <v>18</v>
      </c>
      <c r="L7" s="10"/>
      <c r="M7" s="4"/>
    </row>
    <row r="8" spans="1:13" ht="12" customHeight="1">
      <c r="A8" s="223"/>
      <c r="B8" s="224"/>
      <c r="C8" s="225"/>
      <c r="D8" s="228" t="s">
        <v>94</v>
      </c>
      <c r="E8" s="229"/>
      <c r="F8" s="229"/>
      <c r="G8" s="224"/>
      <c r="H8" s="226"/>
      <c r="I8" s="226"/>
      <c r="J8" s="226"/>
      <c r="K8" s="226"/>
      <c r="L8" s="30"/>
      <c r="M8" s="4"/>
    </row>
    <row r="9" spans="1:15" ht="12" customHeight="1">
      <c r="A9" s="230">
        <v>0</v>
      </c>
      <c r="B9" s="231">
        <f>H5</f>
        <v>192</v>
      </c>
      <c r="C9" s="231">
        <v>0</v>
      </c>
      <c r="D9" s="232" t="s">
        <v>938</v>
      </c>
      <c r="E9" s="233" t="s">
        <v>280</v>
      </c>
      <c r="F9" s="233">
        <v>495</v>
      </c>
      <c r="G9" s="234">
        <f>$L$5</f>
        <v>0.10416666666666667</v>
      </c>
      <c r="H9" s="234">
        <f>$L$5</f>
        <v>0.10416666666666667</v>
      </c>
      <c r="I9" s="234">
        <f>$L$5</f>
        <v>0.10416666666666667</v>
      </c>
      <c r="J9" s="234">
        <f>$M$5</f>
        <v>0.10416666666666667</v>
      </c>
      <c r="K9" s="234">
        <f>$M$5</f>
        <v>0.10416666666666667</v>
      </c>
      <c r="L9" s="162"/>
      <c r="M9" s="163"/>
      <c r="N9" s="163"/>
      <c r="O9" s="163"/>
    </row>
    <row r="10" spans="1:15" ht="12" customHeight="1">
      <c r="A10" s="230">
        <v>2</v>
      </c>
      <c r="B10" s="231">
        <f>B9-A10</f>
        <v>190</v>
      </c>
      <c r="C10" s="231">
        <f>C9+A10</f>
        <v>2</v>
      </c>
      <c r="D10" s="235" t="s">
        <v>398</v>
      </c>
      <c r="E10" s="233" t="s">
        <v>280</v>
      </c>
      <c r="F10" s="233">
        <v>516</v>
      </c>
      <c r="G10" s="236">
        <f>SUM($G$9+$O$3*C10)</f>
        <v>0.109375</v>
      </c>
      <c r="H10" s="236">
        <f>SUM($H$9+$P$3*C10)</f>
        <v>0.10972222222222222</v>
      </c>
      <c r="I10" s="236">
        <f>SUM($I$9+$Q$3*C10)</f>
        <v>0.11011904761904762</v>
      </c>
      <c r="J10" s="236">
        <f>SUM($J$9+$R$3*C10)</f>
        <v>0.11057692307692309</v>
      </c>
      <c r="K10" s="236">
        <f>SUM($K$9+$S$3*C10)</f>
        <v>0.11111111111111112</v>
      </c>
      <c r="L10" s="162"/>
      <c r="M10" s="163"/>
      <c r="N10" s="163"/>
      <c r="O10" s="163"/>
    </row>
    <row r="11" spans="1:15" ht="12" customHeight="1">
      <c r="A11" s="230">
        <v>3</v>
      </c>
      <c r="B11" s="231">
        <f>B10-A11</f>
        <v>187</v>
      </c>
      <c r="C11" s="231">
        <f>C10+A11</f>
        <v>5</v>
      </c>
      <c r="D11" s="235" t="s">
        <v>401</v>
      </c>
      <c r="E11" s="233" t="s">
        <v>280</v>
      </c>
      <c r="F11" s="233">
        <v>476</v>
      </c>
      <c r="G11" s="236">
        <f aca="true" t="shared" si="0" ref="G11:G49">SUM($G$9+$O$3*C11)</f>
        <v>0.1171875</v>
      </c>
      <c r="H11" s="236">
        <f aca="true" t="shared" si="1" ref="H11:H49">SUM($H$9+$P$3*C11)</f>
        <v>0.11805555555555555</v>
      </c>
      <c r="I11" s="236">
        <f aca="true" t="shared" si="2" ref="I11:I49">SUM($I$9+$Q$3*C11)</f>
        <v>0.11904761904761905</v>
      </c>
      <c r="J11" s="236">
        <f aca="true" t="shared" si="3" ref="J11:J49">SUM($J$9+$R$3*C11)</f>
        <v>0.1201923076923077</v>
      </c>
      <c r="K11" s="236">
        <f aca="true" t="shared" si="4" ref="K11:K49">SUM($K$9+$S$3*C11)</f>
        <v>0.12152777777777779</v>
      </c>
      <c r="N11" s="4"/>
      <c r="O11" s="4"/>
    </row>
    <row r="12" spans="1:15" ht="12" customHeight="1">
      <c r="A12" s="230">
        <v>2</v>
      </c>
      <c r="B12" s="231">
        <f aca="true" t="shared" si="5" ref="B12:B49">B11-A12</f>
        <v>185</v>
      </c>
      <c r="C12" s="231">
        <f aca="true" t="shared" si="6" ref="C12:C49">C11+A12</f>
        <v>7</v>
      </c>
      <c r="D12" s="235" t="s">
        <v>399</v>
      </c>
      <c r="E12" s="233" t="s">
        <v>400</v>
      </c>
      <c r="F12" s="233">
        <v>474</v>
      </c>
      <c r="G12" s="236">
        <f t="shared" si="0"/>
        <v>0.12239583333333334</v>
      </c>
      <c r="H12" s="236">
        <f t="shared" si="1"/>
        <v>0.12361111111111112</v>
      </c>
      <c r="I12" s="236">
        <f t="shared" si="2"/>
        <v>0.125</v>
      </c>
      <c r="J12" s="236">
        <f t="shared" si="3"/>
        <v>0.1266025641025641</v>
      </c>
      <c r="K12" s="236">
        <f t="shared" si="4"/>
        <v>0.1284722222222222</v>
      </c>
      <c r="N12" s="4"/>
      <c r="O12" s="4"/>
    </row>
    <row r="13" spans="1:15" ht="12" customHeight="1">
      <c r="A13" s="230">
        <v>0.5</v>
      </c>
      <c r="B13" s="231">
        <f t="shared" si="5"/>
        <v>184.5</v>
      </c>
      <c r="C13" s="231">
        <f t="shared" si="6"/>
        <v>7.5</v>
      </c>
      <c r="D13" s="228" t="s">
        <v>100</v>
      </c>
      <c r="E13" s="233" t="s">
        <v>396</v>
      </c>
      <c r="F13" s="233">
        <v>446</v>
      </c>
      <c r="G13" s="236">
        <f t="shared" si="0"/>
        <v>0.12369791666666667</v>
      </c>
      <c r="H13" s="236">
        <f t="shared" si="1"/>
        <v>0.125</v>
      </c>
      <c r="I13" s="236">
        <f t="shared" si="2"/>
        <v>0.12648809523809523</v>
      </c>
      <c r="J13" s="236">
        <f t="shared" si="3"/>
        <v>0.1282051282051282</v>
      </c>
      <c r="K13" s="236">
        <f t="shared" si="4"/>
        <v>0.13020833333333334</v>
      </c>
      <c r="N13" s="4"/>
      <c r="O13" s="4"/>
    </row>
    <row r="14" spans="1:15" ht="12" customHeight="1">
      <c r="A14" s="230">
        <v>7</v>
      </c>
      <c r="B14" s="231">
        <f t="shared" si="5"/>
        <v>177.5</v>
      </c>
      <c r="C14" s="231">
        <f t="shared" si="6"/>
        <v>14.5</v>
      </c>
      <c r="D14" s="229" t="s">
        <v>101</v>
      </c>
      <c r="E14" s="233" t="s">
        <v>396</v>
      </c>
      <c r="F14" s="233">
        <v>800</v>
      </c>
      <c r="G14" s="236">
        <f t="shared" si="0"/>
        <v>0.14192708333333334</v>
      </c>
      <c r="H14" s="236">
        <f t="shared" si="1"/>
        <v>0.14444444444444443</v>
      </c>
      <c r="I14" s="236">
        <f t="shared" si="2"/>
        <v>0.14732142857142858</v>
      </c>
      <c r="J14" s="236">
        <f t="shared" si="3"/>
        <v>0.15064102564102566</v>
      </c>
      <c r="K14" s="236">
        <f t="shared" si="4"/>
        <v>0.1545138888888889</v>
      </c>
      <c r="N14" s="4"/>
      <c r="O14" s="4"/>
    </row>
    <row r="15" spans="1:15" ht="12" customHeight="1">
      <c r="A15" s="230">
        <v>11</v>
      </c>
      <c r="B15" s="231">
        <f t="shared" si="5"/>
        <v>166.5</v>
      </c>
      <c r="C15" s="231">
        <f t="shared" si="6"/>
        <v>25.5</v>
      </c>
      <c r="D15" s="235" t="s">
        <v>402</v>
      </c>
      <c r="E15" s="233" t="s">
        <v>81</v>
      </c>
      <c r="F15" s="233">
        <v>910</v>
      </c>
      <c r="G15" s="236">
        <f t="shared" si="0"/>
        <v>0.17057291666666669</v>
      </c>
      <c r="H15" s="236">
        <f t="shared" si="1"/>
        <v>0.175</v>
      </c>
      <c r="I15" s="236">
        <f t="shared" si="2"/>
        <v>0.1800595238095238</v>
      </c>
      <c r="J15" s="236">
        <f t="shared" si="3"/>
        <v>0.1858974358974359</v>
      </c>
      <c r="K15" s="236">
        <f t="shared" si="4"/>
        <v>0.19270833333333331</v>
      </c>
      <c r="N15" s="4"/>
      <c r="O15" s="4"/>
    </row>
    <row r="16" spans="1:15" ht="12" customHeight="1">
      <c r="A16" s="230">
        <v>2.5</v>
      </c>
      <c r="B16" s="231">
        <f t="shared" si="5"/>
        <v>164</v>
      </c>
      <c r="C16" s="231">
        <f t="shared" si="6"/>
        <v>28</v>
      </c>
      <c r="D16" s="237" t="s">
        <v>102</v>
      </c>
      <c r="E16" s="233" t="s">
        <v>103</v>
      </c>
      <c r="F16" s="233">
        <v>1004</v>
      </c>
      <c r="G16" s="236">
        <f t="shared" si="0"/>
        <v>0.17708333333333331</v>
      </c>
      <c r="H16" s="236">
        <f t="shared" si="1"/>
        <v>0.18194444444444444</v>
      </c>
      <c r="I16" s="236">
        <f t="shared" si="2"/>
        <v>0.1875</v>
      </c>
      <c r="J16" s="236">
        <f t="shared" si="3"/>
        <v>0.19391025641025642</v>
      </c>
      <c r="K16" s="236">
        <f t="shared" si="4"/>
        <v>0.2013888888888889</v>
      </c>
      <c r="N16" s="4"/>
      <c r="O16" s="4"/>
    </row>
    <row r="17" spans="1:15" ht="12" customHeight="1">
      <c r="A17" s="230">
        <v>4</v>
      </c>
      <c r="B17" s="231">
        <f t="shared" si="5"/>
        <v>160</v>
      </c>
      <c r="C17" s="231">
        <f t="shared" si="6"/>
        <v>32</v>
      </c>
      <c r="D17" s="237" t="s">
        <v>403</v>
      </c>
      <c r="E17" s="233" t="s">
        <v>103</v>
      </c>
      <c r="F17" s="233">
        <v>1039</v>
      </c>
      <c r="G17" s="236">
        <f t="shared" si="0"/>
        <v>0.1875</v>
      </c>
      <c r="H17" s="236">
        <f t="shared" si="1"/>
        <v>0.19305555555555554</v>
      </c>
      <c r="I17" s="236">
        <f t="shared" si="2"/>
        <v>0.19940476190476192</v>
      </c>
      <c r="J17" s="236">
        <f t="shared" si="3"/>
        <v>0.20673076923076922</v>
      </c>
      <c r="K17" s="236">
        <f t="shared" si="4"/>
        <v>0.2152777777777778</v>
      </c>
      <c r="N17" s="4"/>
      <c r="O17" s="4"/>
    </row>
    <row r="18" spans="1:15" ht="12" customHeight="1">
      <c r="A18" s="230">
        <v>6</v>
      </c>
      <c r="B18" s="231">
        <f t="shared" si="5"/>
        <v>154</v>
      </c>
      <c r="C18" s="231">
        <f t="shared" si="6"/>
        <v>38</v>
      </c>
      <c r="D18" s="237" t="s">
        <v>404</v>
      </c>
      <c r="E18" s="233" t="s">
        <v>103</v>
      </c>
      <c r="F18" s="238">
        <v>1156</v>
      </c>
      <c r="G18" s="236">
        <f t="shared" si="0"/>
        <v>0.203125</v>
      </c>
      <c r="H18" s="236">
        <f t="shared" si="1"/>
        <v>0.2097222222222222</v>
      </c>
      <c r="I18" s="236">
        <f t="shared" si="2"/>
        <v>0.21726190476190477</v>
      </c>
      <c r="J18" s="236">
        <f t="shared" si="3"/>
        <v>0.22596153846153846</v>
      </c>
      <c r="K18" s="236">
        <f t="shared" si="4"/>
        <v>0.2361111111111111</v>
      </c>
      <c r="N18" s="4"/>
      <c r="O18" s="4"/>
    </row>
    <row r="19" spans="1:15" ht="12" customHeight="1">
      <c r="A19" s="230">
        <v>5</v>
      </c>
      <c r="B19" s="231">
        <f t="shared" si="5"/>
        <v>149</v>
      </c>
      <c r="C19" s="231">
        <f t="shared" si="6"/>
        <v>43</v>
      </c>
      <c r="D19" s="239" t="s">
        <v>405</v>
      </c>
      <c r="E19" s="233" t="s">
        <v>104</v>
      </c>
      <c r="F19" s="233">
        <v>1299</v>
      </c>
      <c r="G19" s="236">
        <f t="shared" si="0"/>
        <v>0.21614583333333331</v>
      </c>
      <c r="H19" s="236">
        <f t="shared" si="1"/>
        <v>0.2236111111111111</v>
      </c>
      <c r="I19" s="236">
        <f t="shared" si="2"/>
        <v>0.23214285714285715</v>
      </c>
      <c r="J19" s="236">
        <f t="shared" si="3"/>
        <v>0.24198717948717946</v>
      </c>
      <c r="K19" s="236">
        <f t="shared" si="4"/>
        <v>0.2534722222222222</v>
      </c>
      <c r="N19" s="4"/>
      <c r="O19" s="4"/>
    </row>
    <row r="20" spans="1:15" ht="12" customHeight="1">
      <c r="A20" s="230">
        <v>3</v>
      </c>
      <c r="B20" s="231">
        <f t="shared" si="5"/>
        <v>146</v>
      </c>
      <c r="C20" s="231">
        <f t="shared" si="6"/>
        <v>46</v>
      </c>
      <c r="D20" s="239" t="s">
        <v>406</v>
      </c>
      <c r="E20" s="233" t="s">
        <v>104</v>
      </c>
      <c r="F20" s="233">
        <v>1386</v>
      </c>
      <c r="G20" s="236">
        <f t="shared" si="0"/>
        <v>0.22395833333333331</v>
      </c>
      <c r="H20" s="236">
        <f t="shared" si="1"/>
        <v>0.23194444444444445</v>
      </c>
      <c r="I20" s="236">
        <f t="shared" si="2"/>
        <v>0.24107142857142855</v>
      </c>
      <c r="J20" s="236">
        <f t="shared" si="3"/>
        <v>0.2516025641025641</v>
      </c>
      <c r="K20" s="236">
        <f t="shared" si="4"/>
        <v>0.2638888888888889</v>
      </c>
      <c r="N20" s="4"/>
      <c r="O20" s="4"/>
    </row>
    <row r="21" spans="1:15" ht="12" customHeight="1">
      <c r="A21" s="230">
        <v>4</v>
      </c>
      <c r="B21" s="231">
        <f t="shared" si="5"/>
        <v>142</v>
      </c>
      <c r="C21" s="231">
        <f t="shared" si="6"/>
        <v>50</v>
      </c>
      <c r="D21" s="239" t="s">
        <v>105</v>
      </c>
      <c r="E21" s="238"/>
      <c r="F21" s="233">
        <v>1567</v>
      </c>
      <c r="G21" s="236">
        <f t="shared" si="0"/>
        <v>0.234375</v>
      </c>
      <c r="H21" s="236">
        <f t="shared" si="1"/>
        <v>0.24305555555555552</v>
      </c>
      <c r="I21" s="236">
        <f t="shared" si="2"/>
        <v>0.25297619047619047</v>
      </c>
      <c r="J21" s="236">
        <f t="shared" si="3"/>
        <v>0.2644230769230769</v>
      </c>
      <c r="K21" s="236">
        <f t="shared" si="4"/>
        <v>0.2777777777777778</v>
      </c>
      <c r="N21" s="4"/>
      <c r="O21" s="4"/>
    </row>
    <row r="22" spans="1:15" ht="12" customHeight="1">
      <c r="A22" s="230">
        <v>0</v>
      </c>
      <c r="B22" s="231">
        <f t="shared" si="5"/>
        <v>142</v>
      </c>
      <c r="C22" s="231">
        <f t="shared" si="6"/>
        <v>50</v>
      </c>
      <c r="D22" s="240" t="s">
        <v>106</v>
      </c>
      <c r="E22" s="233" t="s">
        <v>63</v>
      </c>
      <c r="F22" s="233"/>
      <c r="G22" s="236">
        <f t="shared" si="0"/>
        <v>0.234375</v>
      </c>
      <c r="H22" s="236">
        <f t="shared" si="1"/>
        <v>0.24305555555555552</v>
      </c>
      <c r="I22" s="236">
        <f t="shared" si="2"/>
        <v>0.25297619047619047</v>
      </c>
      <c r="J22" s="236">
        <f t="shared" si="3"/>
        <v>0.2644230769230769</v>
      </c>
      <c r="K22" s="236">
        <f t="shared" si="4"/>
        <v>0.2777777777777778</v>
      </c>
      <c r="N22" s="4"/>
      <c r="O22" s="4"/>
    </row>
    <row r="23" spans="1:15" ht="12" customHeight="1">
      <c r="A23" s="230">
        <v>2</v>
      </c>
      <c r="B23" s="231">
        <f t="shared" si="5"/>
        <v>140</v>
      </c>
      <c r="C23" s="231">
        <f t="shared" si="6"/>
        <v>52</v>
      </c>
      <c r="D23" s="237" t="s">
        <v>407</v>
      </c>
      <c r="E23" s="233" t="s">
        <v>51</v>
      </c>
      <c r="F23" s="233"/>
      <c r="G23" s="236">
        <f t="shared" si="0"/>
        <v>0.23958333333333331</v>
      </c>
      <c r="H23" s="236">
        <f t="shared" si="1"/>
        <v>0.24861111111111112</v>
      </c>
      <c r="I23" s="236">
        <f t="shared" si="2"/>
        <v>0.25892857142857145</v>
      </c>
      <c r="J23" s="236">
        <f t="shared" si="3"/>
        <v>0.2708333333333333</v>
      </c>
      <c r="K23" s="236">
        <f t="shared" si="4"/>
        <v>0.2847222222222222</v>
      </c>
      <c r="N23" s="4"/>
      <c r="O23" s="4"/>
    </row>
    <row r="24" spans="1:15" ht="12" customHeight="1" thickBot="1">
      <c r="A24" s="230">
        <v>4.5</v>
      </c>
      <c r="B24" s="231">
        <f t="shared" si="5"/>
        <v>135.5</v>
      </c>
      <c r="C24" s="231">
        <f t="shared" si="6"/>
        <v>56.5</v>
      </c>
      <c r="D24" s="229" t="s">
        <v>107</v>
      </c>
      <c r="E24" s="233" t="s">
        <v>51</v>
      </c>
      <c r="F24" s="233">
        <v>1194</v>
      </c>
      <c r="G24" s="236">
        <f t="shared" si="0"/>
        <v>0.2513020833333333</v>
      </c>
      <c r="H24" s="236">
        <f t="shared" si="1"/>
        <v>0.26111111111111107</v>
      </c>
      <c r="I24" s="236">
        <f t="shared" si="2"/>
        <v>0.27232142857142855</v>
      </c>
      <c r="J24" s="236">
        <f t="shared" si="3"/>
        <v>0.28525641025641024</v>
      </c>
      <c r="K24" s="236">
        <f t="shared" si="4"/>
        <v>0.3003472222222222</v>
      </c>
      <c r="N24" s="4"/>
      <c r="O24" s="4"/>
    </row>
    <row r="25" spans="1:15" ht="12" customHeight="1" thickTop="1">
      <c r="A25" s="341">
        <v>5</v>
      </c>
      <c r="B25" s="342">
        <f t="shared" si="5"/>
        <v>130.5</v>
      </c>
      <c r="C25" s="342">
        <f t="shared" si="6"/>
        <v>61.5</v>
      </c>
      <c r="D25" s="343" t="s">
        <v>408</v>
      </c>
      <c r="E25" s="344" t="s">
        <v>51</v>
      </c>
      <c r="F25" s="344">
        <v>1040</v>
      </c>
      <c r="G25" s="345">
        <f t="shared" si="0"/>
        <v>0.2643229166666667</v>
      </c>
      <c r="H25" s="345">
        <f t="shared" si="1"/>
        <v>0.27499999999999997</v>
      </c>
      <c r="I25" s="345">
        <f t="shared" si="2"/>
        <v>0.28720238095238093</v>
      </c>
      <c r="J25" s="345">
        <f t="shared" si="3"/>
        <v>0.30128205128205127</v>
      </c>
      <c r="K25" s="345">
        <f t="shared" si="4"/>
        <v>0.3177083333333333</v>
      </c>
      <c r="N25" s="4"/>
      <c r="O25" s="4"/>
    </row>
    <row r="26" spans="1:15" ht="12" customHeight="1" thickBot="1">
      <c r="A26" s="346">
        <v>2</v>
      </c>
      <c r="B26" s="347">
        <f t="shared" si="5"/>
        <v>128.5</v>
      </c>
      <c r="C26" s="347">
        <f t="shared" si="6"/>
        <v>63.5</v>
      </c>
      <c r="D26" s="348" t="s">
        <v>411</v>
      </c>
      <c r="E26" s="349" t="s">
        <v>60</v>
      </c>
      <c r="F26" s="349">
        <v>1031</v>
      </c>
      <c r="G26" s="350">
        <f t="shared" si="0"/>
        <v>0.26953125</v>
      </c>
      <c r="H26" s="350">
        <f t="shared" si="1"/>
        <v>0.28055555555555556</v>
      </c>
      <c r="I26" s="350">
        <f t="shared" si="2"/>
        <v>0.2931547619047619</v>
      </c>
      <c r="J26" s="350">
        <f t="shared" si="3"/>
        <v>0.3076923076923077</v>
      </c>
      <c r="K26" s="350">
        <f t="shared" si="4"/>
        <v>0.3246527777777778</v>
      </c>
      <c r="N26" s="4"/>
      <c r="O26" s="4"/>
    </row>
    <row r="27" spans="1:15" ht="12" customHeight="1" thickTop="1">
      <c r="A27" s="230">
        <v>5</v>
      </c>
      <c r="B27" s="231">
        <f t="shared" si="5"/>
        <v>123.5</v>
      </c>
      <c r="C27" s="231">
        <f t="shared" si="6"/>
        <v>68.5</v>
      </c>
      <c r="D27" s="229" t="s">
        <v>108</v>
      </c>
      <c r="E27" s="233" t="s">
        <v>60</v>
      </c>
      <c r="F27" s="233"/>
      <c r="G27" s="236">
        <f t="shared" si="0"/>
        <v>0.2825520833333333</v>
      </c>
      <c r="H27" s="236">
        <f t="shared" si="1"/>
        <v>0.29444444444444445</v>
      </c>
      <c r="I27" s="236">
        <f t="shared" si="2"/>
        <v>0.3080357142857143</v>
      </c>
      <c r="J27" s="236">
        <f t="shared" si="3"/>
        <v>0.32371794871794873</v>
      </c>
      <c r="K27" s="236">
        <f t="shared" si="4"/>
        <v>0.3420138888888889</v>
      </c>
      <c r="N27" s="4"/>
      <c r="O27" s="4"/>
    </row>
    <row r="28" spans="1:15" ht="12" customHeight="1">
      <c r="A28" s="230">
        <v>3.5</v>
      </c>
      <c r="B28" s="231">
        <f t="shared" si="5"/>
        <v>120</v>
      </c>
      <c r="C28" s="231">
        <f t="shared" si="6"/>
        <v>72</v>
      </c>
      <c r="D28" s="237" t="s">
        <v>409</v>
      </c>
      <c r="E28" s="233" t="s">
        <v>110</v>
      </c>
      <c r="F28" s="233"/>
      <c r="G28" s="236">
        <f t="shared" si="0"/>
        <v>0.2916666666666667</v>
      </c>
      <c r="H28" s="236">
        <f t="shared" si="1"/>
        <v>0.30416666666666664</v>
      </c>
      <c r="I28" s="236">
        <f t="shared" si="2"/>
        <v>0.31845238095238093</v>
      </c>
      <c r="J28" s="236">
        <f t="shared" si="3"/>
        <v>0.3349358974358974</v>
      </c>
      <c r="K28" s="236">
        <f t="shared" si="4"/>
        <v>0.3541666666666667</v>
      </c>
      <c r="N28" s="4"/>
      <c r="O28" s="4"/>
    </row>
    <row r="29" spans="1:15" ht="12" customHeight="1">
      <c r="A29" s="230">
        <v>2</v>
      </c>
      <c r="B29" s="231">
        <f t="shared" si="5"/>
        <v>118</v>
      </c>
      <c r="C29" s="231">
        <f t="shared" si="6"/>
        <v>74</v>
      </c>
      <c r="D29" s="229" t="s">
        <v>109</v>
      </c>
      <c r="E29" s="233" t="s">
        <v>110</v>
      </c>
      <c r="F29" s="233">
        <v>652</v>
      </c>
      <c r="G29" s="236">
        <f t="shared" si="0"/>
        <v>0.296875</v>
      </c>
      <c r="H29" s="236">
        <f t="shared" si="1"/>
        <v>0.3097222222222222</v>
      </c>
      <c r="I29" s="236">
        <f t="shared" si="2"/>
        <v>0.3244047619047619</v>
      </c>
      <c r="J29" s="236">
        <f t="shared" si="3"/>
        <v>0.34134615384615385</v>
      </c>
      <c r="K29" s="236">
        <f t="shared" si="4"/>
        <v>0.3611111111111111</v>
      </c>
      <c r="N29" s="4"/>
      <c r="O29" s="4"/>
    </row>
    <row r="30" spans="1:15" ht="12" customHeight="1">
      <c r="A30" s="230">
        <v>7.5</v>
      </c>
      <c r="B30" s="231">
        <f t="shared" si="5"/>
        <v>110.5</v>
      </c>
      <c r="C30" s="231">
        <f t="shared" si="6"/>
        <v>81.5</v>
      </c>
      <c r="D30" s="229" t="s">
        <v>111</v>
      </c>
      <c r="E30" s="233" t="s">
        <v>413</v>
      </c>
      <c r="F30" s="233">
        <v>626</v>
      </c>
      <c r="G30" s="236">
        <f t="shared" si="0"/>
        <v>0.31640625</v>
      </c>
      <c r="H30" s="236">
        <f t="shared" si="1"/>
        <v>0.33055555555555555</v>
      </c>
      <c r="I30" s="236">
        <f t="shared" si="2"/>
        <v>0.34672619047619047</v>
      </c>
      <c r="J30" s="236">
        <f t="shared" si="3"/>
        <v>0.3653846153846154</v>
      </c>
      <c r="K30" s="236">
        <f t="shared" si="4"/>
        <v>0.3871527777777778</v>
      </c>
      <c r="N30" s="4"/>
      <c r="O30" s="4"/>
    </row>
    <row r="31" spans="1:15" ht="12" customHeight="1">
      <c r="A31" s="230">
        <v>3.5</v>
      </c>
      <c r="B31" s="231">
        <f t="shared" si="5"/>
        <v>107</v>
      </c>
      <c r="C31" s="231">
        <f t="shared" si="6"/>
        <v>85</v>
      </c>
      <c r="D31" s="235" t="s">
        <v>412</v>
      </c>
      <c r="E31" s="233" t="s">
        <v>413</v>
      </c>
      <c r="F31" s="233"/>
      <c r="G31" s="236">
        <f t="shared" si="0"/>
        <v>0.3255208333333333</v>
      </c>
      <c r="H31" s="236">
        <f t="shared" si="1"/>
        <v>0.34027777777777773</v>
      </c>
      <c r="I31" s="236">
        <f t="shared" si="2"/>
        <v>0.35714285714285715</v>
      </c>
      <c r="J31" s="236">
        <f t="shared" si="3"/>
        <v>0.3766025641025641</v>
      </c>
      <c r="K31" s="236">
        <f t="shared" si="4"/>
        <v>0.3993055555555556</v>
      </c>
      <c r="N31" s="4"/>
      <c r="O31" s="4"/>
    </row>
    <row r="32" spans="1:15" ht="12" customHeight="1">
      <c r="A32" s="230">
        <v>2.5</v>
      </c>
      <c r="B32" s="231">
        <f t="shared" si="5"/>
        <v>104.5</v>
      </c>
      <c r="C32" s="231">
        <f t="shared" si="6"/>
        <v>87.5</v>
      </c>
      <c r="D32" s="239" t="s">
        <v>410</v>
      </c>
      <c r="E32" s="233" t="s">
        <v>61</v>
      </c>
      <c r="F32" s="233">
        <v>992</v>
      </c>
      <c r="G32" s="236">
        <f t="shared" si="0"/>
        <v>0.33203125</v>
      </c>
      <c r="H32" s="236">
        <f t="shared" si="1"/>
        <v>0.3472222222222222</v>
      </c>
      <c r="I32" s="236">
        <f t="shared" si="2"/>
        <v>0.3645833333333333</v>
      </c>
      <c r="J32" s="236">
        <f t="shared" si="3"/>
        <v>0.38461538461538464</v>
      </c>
      <c r="K32" s="236">
        <f t="shared" si="4"/>
        <v>0.4079861111111111</v>
      </c>
      <c r="N32" s="4"/>
      <c r="O32" s="4"/>
    </row>
    <row r="33" spans="1:15" ht="12" customHeight="1">
      <c r="A33" s="230">
        <v>2</v>
      </c>
      <c r="B33" s="231">
        <f t="shared" si="5"/>
        <v>102.5</v>
      </c>
      <c r="C33" s="231">
        <f t="shared" si="6"/>
        <v>89.5</v>
      </c>
      <c r="D33" s="239" t="s">
        <v>112</v>
      </c>
      <c r="E33" s="233" t="s">
        <v>61</v>
      </c>
      <c r="F33" s="233">
        <v>1026</v>
      </c>
      <c r="G33" s="236">
        <f t="shared" si="0"/>
        <v>0.3372395833333333</v>
      </c>
      <c r="H33" s="236">
        <f t="shared" si="1"/>
        <v>0.35277777777777775</v>
      </c>
      <c r="I33" s="236">
        <f t="shared" si="2"/>
        <v>0.3705357142857143</v>
      </c>
      <c r="J33" s="236">
        <f t="shared" si="3"/>
        <v>0.391025641025641</v>
      </c>
      <c r="K33" s="236">
        <f t="shared" si="4"/>
        <v>0.4149305555555556</v>
      </c>
      <c r="N33" s="4"/>
      <c r="O33" s="4"/>
    </row>
    <row r="34" spans="1:15" ht="12" customHeight="1">
      <c r="A34" s="230">
        <v>1</v>
      </c>
      <c r="B34" s="231">
        <f t="shared" si="5"/>
        <v>101.5</v>
      </c>
      <c r="C34" s="231">
        <f t="shared" si="6"/>
        <v>90.5</v>
      </c>
      <c r="D34" s="239" t="s">
        <v>113</v>
      </c>
      <c r="E34" s="233" t="s">
        <v>61</v>
      </c>
      <c r="F34" s="233">
        <v>1010</v>
      </c>
      <c r="G34" s="236">
        <f t="shared" si="0"/>
        <v>0.33984375</v>
      </c>
      <c r="H34" s="236">
        <f t="shared" si="1"/>
        <v>0.35555555555555557</v>
      </c>
      <c r="I34" s="236">
        <f t="shared" si="2"/>
        <v>0.37351190476190477</v>
      </c>
      <c r="J34" s="236">
        <f t="shared" si="3"/>
        <v>0.3942307692307692</v>
      </c>
      <c r="K34" s="236">
        <f t="shared" si="4"/>
        <v>0.4184027777777778</v>
      </c>
      <c r="N34" s="4"/>
      <c r="O34" s="4"/>
    </row>
    <row r="35" spans="1:15" ht="12" customHeight="1" thickBot="1">
      <c r="A35" s="346">
        <v>5.5</v>
      </c>
      <c r="B35" s="347">
        <f t="shared" si="5"/>
        <v>96</v>
      </c>
      <c r="C35" s="347">
        <f t="shared" si="6"/>
        <v>96</v>
      </c>
      <c r="D35" s="351" t="s">
        <v>114</v>
      </c>
      <c r="E35" s="349" t="s">
        <v>61</v>
      </c>
      <c r="F35" s="349">
        <v>772</v>
      </c>
      <c r="G35" s="350">
        <f t="shared" si="0"/>
        <v>0.3541666666666667</v>
      </c>
      <c r="H35" s="350">
        <f t="shared" si="1"/>
        <v>0.3708333333333333</v>
      </c>
      <c r="I35" s="350">
        <f t="shared" si="2"/>
        <v>0.3898809523809524</v>
      </c>
      <c r="J35" s="350">
        <f t="shared" si="3"/>
        <v>0.4118589743589744</v>
      </c>
      <c r="K35" s="350">
        <f t="shared" si="4"/>
        <v>0.4375</v>
      </c>
      <c r="N35" s="4"/>
      <c r="O35" s="4"/>
    </row>
    <row r="36" spans="1:15" ht="12" customHeight="1" thickTop="1">
      <c r="A36" s="230">
        <v>12</v>
      </c>
      <c r="B36" s="231">
        <f t="shared" si="5"/>
        <v>84</v>
      </c>
      <c r="C36" s="231">
        <f t="shared" si="6"/>
        <v>108</v>
      </c>
      <c r="D36" s="229" t="s">
        <v>115</v>
      </c>
      <c r="E36" s="233" t="s">
        <v>61</v>
      </c>
      <c r="F36" s="233">
        <v>625</v>
      </c>
      <c r="G36" s="236">
        <f t="shared" si="0"/>
        <v>0.3854166666666667</v>
      </c>
      <c r="H36" s="236">
        <f t="shared" si="1"/>
        <v>0.4041666666666667</v>
      </c>
      <c r="I36" s="236">
        <f t="shared" si="2"/>
        <v>0.4255952380952381</v>
      </c>
      <c r="J36" s="236">
        <f t="shared" si="3"/>
        <v>0.45032051282051283</v>
      </c>
      <c r="K36" s="236">
        <f t="shared" si="4"/>
        <v>0.4791666666666667</v>
      </c>
      <c r="N36" s="4"/>
      <c r="O36" s="4"/>
    </row>
    <row r="37" spans="1:15" ht="12" customHeight="1">
      <c r="A37" s="230">
        <v>2</v>
      </c>
      <c r="B37" s="231">
        <f t="shared" si="5"/>
        <v>82</v>
      </c>
      <c r="C37" s="231">
        <f t="shared" si="6"/>
        <v>110</v>
      </c>
      <c r="D37" s="239" t="s">
        <v>116</v>
      </c>
      <c r="E37" s="233" t="s">
        <v>61</v>
      </c>
      <c r="F37" s="233">
        <v>704</v>
      </c>
      <c r="G37" s="236">
        <f t="shared" si="0"/>
        <v>0.390625</v>
      </c>
      <c r="H37" s="236">
        <f t="shared" si="1"/>
        <v>0.4097222222222222</v>
      </c>
      <c r="I37" s="236">
        <f t="shared" si="2"/>
        <v>0.43154761904761907</v>
      </c>
      <c r="J37" s="236">
        <f t="shared" si="3"/>
        <v>0.4567307692307692</v>
      </c>
      <c r="K37" s="236">
        <f t="shared" si="4"/>
        <v>0.4861111111111111</v>
      </c>
      <c r="N37" s="4"/>
      <c r="O37" s="4"/>
    </row>
    <row r="38" spans="1:15" ht="12" customHeight="1">
      <c r="A38" s="230">
        <v>5</v>
      </c>
      <c r="B38" s="231">
        <f t="shared" si="5"/>
        <v>77</v>
      </c>
      <c r="C38" s="231">
        <f t="shared" si="6"/>
        <v>115</v>
      </c>
      <c r="D38" s="239" t="s">
        <v>117</v>
      </c>
      <c r="E38" s="233" t="s">
        <v>118</v>
      </c>
      <c r="F38" s="233">
        <v>597</v>
      </c>
      <c r="G38" s="236">
        <f t="shared" si="0"/>
        <v>0.4036458333333333</v>
      </c>
      <c r="H38" s="236">
        <f t="shared" si="1"/>
        <v>0.4236111111111111</v>
      </c>
      <c r="I38" s="236">
        <f t="shared" si="2"/>
        <v>0.44642857142857145</v>
      </c>
      <c r="J38" s="236">
        <f t="shared" si="3"/>
        <v>0.47275641025641024</v>
      </c>
      <c r="K38" s="236">
        <f t="shared" si="4"/>
        <v>0.5034722222222222</v>
      </c>
      <c r="N38" s="4"/>
      <c r="O38" s="4"/>
    </row>
    <row r="39" spans="1:15" ht="12" customHeight="1">
      <c r="A39" s="230"/>
      <c r="B39" s="231">
        <f t="shared" si="5"/>
        <v>77</v>
      </c>
      <c r="C39" s="231">
        <f t="shared" si="6"/>
        <v>115</v>
      </c>
      <c r="D39" s="228" t="s">
        <v>100</v>
      </c>
      <c r="E39" s="233" t="s">
        <v>118</v>
      </c>
      <c r="F39" s="233"/>
      <c r="G39" s="236">
        <f t="shared" si="0"/>
        <v>0.4036458333333333</v>
      </c>
      <c r="H39" s="236">
        <f t="shared" si="1"/>
        <v>0.4236111111111111</v>
      </c>
      <c r="I39" s="236">
        <f t="shared" si="2"/>
        <v>0.44642857142857145</v>
      </c>
      <c r="J39" s="236">
        <f t="shared" si="3"/>
        <v>0.47275641025641024</v>
      </c>
      <c r="K39" s="236">
        <f t="shared" si="4"/>
        <v>0.5034722222222222</v>
      </c>
      <c r="N39" s="4"/>
      <c r="O39" s="4"/>
    </row>
    <row r="40" spans="1:15" ht="12" customHeight="1">
      <c r="A40" s="231">
        <v>9</v>
      </c>
      <c r="B40" s="231">
        <f t="shared" si="5"/>
        <v>68</v>
      </c>
      <c r="C40" s="231">
        <f t="shared" si="6"/>
        <v>124</v>
      </c>
      <c r="D40" s="241" t="s">
        <v>414</v>
      </c>
      <c r="E40" s="238" t="s">
        <v>110</v>
      </c>
      <c r="F40" s="238"/>
      <c r="G40" s="236">
        <f t="shared" si="0"/>
        <v>0.4270833333333333</v>
      </c>
      <c r="H40" s="236">
        <f t="shared" si="1"/>
        <v>0.44861111111111107</v>
      </c>
      <c r="I40" s="236">
        <f t="shared" si="2"/>
        <v>0.4732142857142857</v>
      </c>
      <c r="J40" s="236">
        <f t="shared" si="3"/>
        <v>0.5016025641025641</v>
      </c>
      <c r="K40" s="236">
        <f t="shared" si="4"/>
        <v>0.5347222222222222</v>
      </c>
      <c r="N40" s="4"/>
      <c r="O40" s="4"/>
    </row>
    <row r="41" spans="1:15" ht="12" customHeight="1" hidden="1">
      <c r="A41" s="230"/>
      <c r="B41" s="231">
        <f t="shared" si="5"/>
        <v>68</v>
      </c>
      <c r="C41" s="231">
        <f t="shared" si="6"/>
        <v>124</v>
      </c>
      <c r="D41" s="232"/>
      <c r="E41" s="233"/>
      <c r="F41" s="233"/>
      <c r="G41" s="236">
        <f t="shared" si="0"/>
        <v>0.4270833333333333</v>
      </c>
      <c r="H41" s="236">
        <f t="shared" si="1"/>
        <v>0.44861111111111107</v>
      </c>
      <c r="I41" s="236">
        <f t="shared" si="2"/>
        <v>0.4732142857142857</v>
      </c>
      <c r="J41" s="236">
        <f t="shared" si="3"/>
        <v>0.5016025641025641</v>
      </c>
      <c r="K41" s="236">
        <f t="shared" si="4"/>
        <v>0.5347222222222222</v>
      </c>
      <c r="M41" s="4"/>
      <c r="N41" s="4"/>
      <c r="O41" s="4"/>
    </row>
    <row r="42" spans="1:15" ht="12" customHeight="1" hidden="1">
      <c r="A42" s="231"/>
      <c r="B42" s="231">
        <f t="shared" si="5"/>
        <v>68</v>
      </c>
      <c r="C42" s="231">
        <f t="shared" si="6"/>
        <v>124</v>
      </c>
      <c r="D42" s="241"/>
      <c r="E42" s="238"/>
      <c r="F42" s="238"/>
      <c r="G42" s="236">
        <f t="shared" si="0"/>
        <v>0.4270833333333333</v>
      </c>
      <c r="H42" s="236">
        <f t="shared" si="1"/>
        <v>0.44861111111111107</v>
      </c>
      <c r="I42" s="236">
        <f t="shared" si="2"/>
        <v>0.4732142857142857</v>
      </c>
      <c r="J42" s="236">
        <f t="shared" si="3"/>
        <v>0.5016025641025641</v>
      </c>
      <c r="K42" s="236">
        <f t="shared" si="4"/>
        <v>0.5347222222222222</v>
      </c>
      <c r="M42" s="4"/>
      <c r="N42" s="4"/>
      <c r="O42" s="4"/>
    </row>
    <row r="43" spans="1:15" ht="12" customHeight="1" hidden="1">
      <c r="A43" s="231"/>
      <c r="B43" s="231">
        <f t="shared" si="5"/>
        <v>68</v>
      </c>
      <c r="C43" s="231">
        <f t="shared" si="6"/>
        <v>124</v>
      </c>
      <c r="D43" s="241"/>
      <c r="E43" s="238"/>
      <c r="F43" s="238"/>
      <c r="G43" s="236">
        <f t="shared" si="0"/>
        <v>0.4270833333333333</v>
      </c>
      <c r="H43" s="236">
        <f t="shared" si="1"/>
        <v>0.44861111111111107</v>
      </c>
      <c r="I43" s="236">
        <f t="shared" si="2"/>
        <v>0.4732142857142857</v>
      </c>
      <c r="J43" s="236">
        <f t="shared" si="3"/>
        <v>0.5016025641025641</v>
      </c>
      <c r="K43" s="236">
        <f t="shared" si="4"/>
        <v>0.5347222222222222</v>
      </c>
      <c r="M43" s="4"/>
      <c r="N43" s="4"/>
      <c r="O43" s="4"/>
    </row>
    <row r="44" spans="1:15" ht="12" customHeight="1" hidden="1">
      <c r="A44" s="231"/>
      <c r="B44" s="231">
        <f t="shared" si="5"/>
        <v>68</v>
      </c>
      <c r="C44" s="231">
        <f t="shared" si="6"/>
        <v>124</v>
      </c>
      <c r="D44" s="241"/>
      <c r="E44" s="238"/>
      <c r="F44" s="238"/>
      <c r="G44" s="236">
        <f t="shared" si="0"/>
        <v>0.4270833333333333</v>
      </c>
      <c r="H44" s="236">
        <f t="shared" si="1"/>
        <v>0.44861111111111107</v>
      </c>
      <c r="I44" s="236">
        <f t="shared" si="2"/>
        <v>0.4732142857142857</v>
      </c>
      <c r="J44" s="236">
        <f t="shared" si="3"/>
        <v>0.5016025641025641</v>
      </c>
      <c r="K44" s="236">
        <f t="shared" si="4"/>
        <v>0.5347222222222222</v>
      </c>
      <c r="M44" s="4"/>
      <c r="N44" s="4"/>
      <c r="O44" s="4"/>
    </row>
    <row r="45" spans="1:15" ht="12" customHeight="1" hidden="1">
      <c r="A45" s="231"/>
      <c r="B45" s="231">
        <f t="shared" si="5"/>
        <v>68</v>
      </c>
      <c r="C45" s="231">
        <f t="shared" si="6"/>
        <v>124</v>
      </c>
      <c r="D45" s="241"/>
      <c r="E45" s="238"/>
      <c r="F45" s="238"/>
      <c r="G45" s="236">
        <f t="shared" si="0"/>
        <v>0.4270833333333333</v>
      </c>
      <c r="H45" s="236">
        <f t="shared" si="1"/>
        <v>0.44861111111111107</v>
      </c>
      <c r="I45" s="236">
        <f t="shared" si="2"/>
        <v>0.4732142857142857</v>
      </c>
      <c r="J45" s="236">
        <f t="shared" si="3"/>
        <v>0.5016025641025641</v>
      </c>
      <c r="K45" s="236">
        <f t="shared" si="4"/>
        <v>0.5347222222222222</v>
      </c>
      <c r="L45" s="18"/>
      <c r="M45" s="4"/>
      <c r="N45" s="4"/>
      <c r="O45" s="4"/>
    </row>
    <row r="46" spans="1:15" ht="12" customHeight="1" hidden="1">
      <c r="A46" s="230"/>
      <c r="B46" s="231">
        <f t="shared" si="5"/>
        <v>68</v>
      </c>
      <c r="C46" s="231">
        <f t="shared" si="6"/>
        <v>124</v>
      </c>
      <c r="D46" s="241"/>
      <c r="E46" s="238"/>
      <c r="F46" s="238"/>
      <c r="G46" s="236">
        <f t="shared" si="0"/>
        <v>0.4270833333333333</v>
      </c>
      <c r="H46" s="236">
        <f t="shared" si="1"/>
        <v>0.44861111111111107</v>
      </c>
      <c r="I46" s="236">
        <f t="shared" si="2"/>
        <v>0.4732142857142857</v>
      </c>
      <c r="J46" s="236">
        <f t="shared" si="3"/>
        <v>0.5016025641025641</v>
      </c>
      <c r="K46" s="236">
        <f t="shared" si="4"/>
        <v>0.5347222222222222</v>
      </c>
      <c r="L46" s="18"/>
      <c r="M46" s="4"/>
      <c r="N46" s="4"/>
      <c r="O46" s="4"/>
    </row>
    <row r="47" spans="1:15" ht="12" customHeight="1" hidden="1">
      <c r="A47" s="230"/>
      <c r="B47" s="231">
        <f t="shared" si="5"/>
        <v>68</v>
      </c>
      <c r="C47" s="231">
        <f t="shared" si="6"/>
        <v>124</v>
      </c>
      <c r="D47" s="241"/>
      <c r="E47" s="238"/>
      <c r="F47" s="238"/>
      <c r="G47" s="236">
        <f t="shared" si="0"/>
        <v>0.4270833333333333</v>
      </c>
      <c r="H47" s="236">
        <f t="shared" si="1"/>
        <v>0.44861111111111107</v>
      </c>
      <c r="I47" s="236">
        <f t="shared" si="2"/>
        <v>0.4732142857142857</v>
      </c>
      <c r="J47" s="236">
        <f t="shared" si="3"/>
        <v>0.5016025641025641</v>
      </c>
      <c r="K47" s="236">
        <f t="shared" si="4"/>
        <v>0.5347222222222222</v>
      </c>
      <c r="L47" s="18"/>
      <c r="M47" s="4"/>
      <c r="N47" s="4"/>
      <c r="O47" s="4"/>
    </row>
    <row r="48" spans="1:13" ht="12" customHeight="1" hidden="1">
      <c r="A48" s="230"/>
      <c r="B48" s="231">
        <f t="shared" si="5"/>
        <v>68</v>
      </c>
      <c r="C48" s="231">
        <f t="shared" si="6"/>
        <v>124</v>
      </c>
      <c r="D48" s="241"/>
      <c r="E48" s="238"/>
      <c r="F48" s="238"/>
      <c r="G48" s="236">
        <f t="shared" si="0"/>
        <v>0.4270833333333333</v>
      </c>
      <c r="H48" s="236">
        <f t="shared" si="1"/>
        <v>0.44861111111111107</v>
      </c>
      <c r="I48" s="236">
        <f t="shared" si="2"/>
        <v>0.4732142857142857</v>
      </c>
      <c r="J48" s="236">
        <f t="shared" si="3"/>
        <v>0.5016025641025641</v>
      </c>
      <c r="K48" s="236">
        <f t="shared" si="4"/>
        <v>0.5347222222222222</v>
      </c>
      <c r="L48" s="35"/>
      <c r="M48" s="47"/>
    </row>
    <row r="49" spans="1:13" ht="12" customHeight="1">
      <c r="A49" s="230">
        <v>2</v>
      </c>
      <c r="B49" s="231">
        <f t="shared" si="5"/>
        <v>66</v>
      </c>
      <c r="C49" s="231">
        <f t="shared" si="6"/>
        <v>126</v>
      </c>
      <c r="D49" s="232" t="s">
        <v>119</v>
      </c>
      <c r="E49" s="233"/>
      <c r="F49" s="233">
        <v>189</v>
      </c>
      <c r="G49" s="236">
        <f t="shared" si="0"/>
        <v>0.4322916666666667</v>
      </c>
      <c r="H49" s="236">
        <f t="shared" si="1"/>
        <v>0.45416666666666666</v>
      </c>
      <c r="I49" s="236">
        <f t="shared" si="2"/>
        <v>0.4791666666666667</v>
      </c>
      <c r="J49" s="236">
        <f t="shared" si="3"/>
        <v>0.5080128205128205</v>
      </c>
      <c r="K49" s="236">
        <f t="shared" si="4"/>
        <v>0.5416666666666666</v>
      </c>
      <c r="L49" s="48"/>
      <c r="M49" s="47"/>
    </row>
    <row r="50" spans="1:13" s="142" customFormat="1" ht="12" customHeight="1">
      <c r="A50" s="242"/>
      <c r="B50" s="242"/>
      <c r="C50" s="242"/>
      <c r="D50" s="243" t="s">
        <v>19</v>
      </c>
      <c r="E50" s="244"/>
      <c r="F50" s="245"/>
      <c r="G50" s="246"/>
      <c r="H50" s="246"/>
      <c r="I50" s="246"/>
      <c r="J50" s="246"/>
      <c r="K50" s="246"/>
      <c r="L50" s="140"/>
      <c r="M50" s="141"/>
    </row>
    <row r="51" spans="1:13" ht="12" customHeight="1">
      <c r="A51" s="230">
        <v>0</v>
      </c>
      <c r="B51" s="231">
        <f>B49</f>
        <v>66</v>
      </c>
      <c r="C51" s="231">
        <f>C49</f>
        <v>126</v>
      </c>
      <c r="D51" s="232" t="s">
        <v>119</v>
      </c>
      <c r="E51" s="233" t="s">
        <v>110</v>
      </c>
      <c r="F51" s="233"/>
      <c r="G51" s="234">
        <f>$L$6</f>
        <v>0.5104166666666666</v>
      </c>
      <c r="H51" s="234">
        <f>$L$6</f>
        <v>0.5104166666666666</v>
      </c>
      <c r="I51" s="234">
        <f>$L$6</f>
        <v>0.5104166666666666</v>
      </c>
      <c r="J51" s="234">
        <f>$M$6</f>
        <v>0.5104166666666666</v>
      </c>
      <c r="K51" s="234">
        <f>$M$6</f>
        <v>0.5104166666666666</v>
      </c>
      <c r="L51" s="35">
        <f>A51</f>
        <v>0</v>
      </c>
      <c r="M51" s="4"/>
    </row>
    <row r="52" spans="1:13" ht="12" customHeight="1">
      <c r="A52" s="230">
        <v>7</v>
      </c>
      <c r="B52" s="231">
        <f>B51-A52</f>
        <v>59</v>
      </c>
      <c r="C52" s="231">
        <f>C51+A52</f>
        <v>133</v>
      </c>
      <c r="D52" s="235" t="s">
        <v>415</v>
      </c>
      <c r="E52" s="233" t="s">
        <v>298</v>
      </c>
      <c r="F52" s="233">
        <v>155</v>
      </c>
      <c r="G52" s="236">
        <f>SUM($G$51+$O$3*L52)</f>
        <v>0.5286458333333333</v>
      </c>
      <c r="H52" s="236">
        <f>SUM($H$51+$P$3*L52)</f>
        <v>0.5298611111111111</v>
      </c>
      <c r="I52" s="236">
        <f>SUM($I$51+$Q$3*L52)</f>
        <v>0.53125</v>
      </c>
      <c r="J52" s="236">
        <f>SUM($J$51+$R$3*L52)</f>
        <v>0.5328525641025641</v>
      </c>
      <c r="K52" s="236">
        <f>SUM($K$51+$S$3*L52)</f>
        <v>0.5347222222222222</v>
      </c>
      <c r="L52" s="35">
        <f>L51+A52</f>
        <v>7</v>
      </c>
      <c r="M52" s="4"/>
    </row>
    <row r="53" spans="1:13" ht="12" customHeight="1">
      <c r="A53" s="230">
        <v>9.5</v>
      </c>
      <c r="B53" s="231">
        <f>B52-A53</f>
        <v>49.5</v>
      </c>
      <c r="C53" s="231">
        <f>C52+A53</f>
        <v>142.5</v>
      </c>
      <c r="D53" s="235" t="s">
        <v>416</v>
      </c>
      <c r="E53" s="233" t="s">
        <v>91</v>
      </c>
      <c r="F53" s="233">
        <v>276</v>
      </c>
      <c r="G53" s="236">
        <f>SUM($G$51+$O$3*L53)</f>
        <v>0.5533854166666666</v>
      </c>
      <c r="H53" s="236">
        <f>SUM($H$51+$P$3*L53)</f>
        <v>0.5562499999999999</v>
      </c>
      <c r="I53" s="236">
        <f>SUM($I$51+$Q$3*L53)</f>
        <v>0.5595238095238095</v>
      </c>
      <c r="J53" s="236">
        <f>SUM($J$51+$R$3*L53)</f>
        <v>0.563301282051282</v>
      </c>
      <c r="K53" s="236">
        <f>SUM($K$51+$S$3*L53)</f>
        <v>0.5677083333333333</v>
      </c>
      <c r="L53" s="35">
        <f>L52+A53</f>
        <v>16.5</v>
      </c>
      <c r="M53" s="4"/>
    </row>
    <row r="54" spans="1:13" ht="12" customHeight="1">
      <c r="A54" s="230">
        <v>12</v>
      </c>
      <c r="B54" s="231">
        <f aca="true" t="shared" si="7" ref="B54:B80">B53-A54</f>
        <v>37.5</v>
      </c>
      <c r="C54" s="231">
        <f aca="true" t="shared" si="8" ref="C54:C80">C53+A54</f>
        <v>154.5</v>
      </c>
      <c r="D54" s="229" t="s">
        <v>421</v>
      </c>
      <c r="E54" s="233" t="s">
        <v>86</v>
      </c>
      <c r="F54" s="233">
        <v>170</v>
      </c>
      <c r="G54" s="236">
        <f>SUM($G$51+$O$3*L54)</f>
        <v>0.5846354166666666</v>
      </c>
      <c r="H54" s="236">
        <f>SUM($H$51+$P$3*L54)</f>
        <v>0.5895833333333333</v>
      </c>
      <c r="I54" s="236">
        <f>SUM($I$51+$Q$3*L54)</f>
        <v>0.5952380952380952</v>
      </c>
      <c r="J54" s="236">
        <f>SUM($J$51+$R$3*L54)</f>
        <v>0.6017628205128205</v>
      </c>
      <c r="K54" s="236">
        <f>SUM($K$51+$S$3*L54)</f>
        <v>0.609375</v>
      </c>
      <c r="L54" s="35">
        <f>L53+A54</f>
        <v>28.5</v>
      </c>
      <c r="M54" s="4"/>
    </row>
    <row r="55" spans="1:13" ht="12" customHeight="1">
      <c r="A55" s="230">
        <v>7.5</v>
      </c>
      <c r="B55" s="231">
        <f t="shared" si="7"/>
        <v>30</v>
      </c>
      <c r="C55" s="231">
        <f t="shared" si="8"/>
        <v>162</v>
      </c>
      <c r="D55" s="229" t="s">
        <v>120</v>
      </c>
      <c r="E55" s="233" t="s">
        <v>86</v>
      </c>
      <c r="F55" s="233">
        <v>313</v>
      </c>
      <c r="G55" s="236">
        <f aca="true" t="shared" si="9" ref="G55:G80">SUM($G$51+$O$3*L55)</f>
        <v>0.6041666666666666</v>
      </c>
      <c r="H55" s="236">
        <f aca="true" t="shared" si="10" ref="H55:H80">SUM($H$51+$P$3*L55)</f>
        <v>0.6104166666666666</v>
      </c>
      <c r="I55" s="236">
        <f aca="true" t="shared" si="11" ref="I55:I80">SUM($I$51+$Q$3*L55)</f>
        <v>0.6175595238095237</v>
      </c>
      <c r="J55" s="236">
        <f aca="true" t="shared" si="12" ref="J55:J80">SUM($J$51+$R$3*L55)</f>
        <v>0.625801282051282</v>
      </c>
      <c r="K55" s="236">
        <f aca="true" t="shared" si="13" ref="K55:K80">SUM($K$51+$S$3*L55)</f>
        <v>0.6354166666666666</v>
      </c>
      <c r="L55" s="35">
        <f aca="true" t="shared" si="14" ref="L55:L80">L54+A55</f>
        <v>36</v>
      </c>
      <c r="M55" s="4"/>
    </row>
    <row r="56" spans="1:13" ht="12" customHeight="1">
      <c r="A56" s="230">
        <v>4</v>
      </c>
      <c r="B56" s="231">
        <f t="shared" si="7"/>
        <v>26</v>
      </c>
      <c r="C56" s="231">
        <f t="shared" si="8"/>
        <v>166</v>
      </c>
      <c r="D56" s="235" t="s">
        <v>800</v>
      </c>
      <c r="E56" s="233" t="s">
        <v>86</v>
      </c>
      <c r="F56" s="233">
        <v>304</v>
      </c>
      <c r="G56" s="236">
        <f t="shared" si="9"/>
        <v>0.6145833333333333</v>
      </c>
      <c r="H56" s="236">
        <f t="shared" si="10"/>
        <v>0.6215277777777777</v>
      </c>
      <c r="I56" s="236">
        <f t="shared" si="11"/>
        <v>0.6294642857142857</v>
      </c>
      <c r="J56" s="236">
        <f t="shared" si="12"/>
        <v>0.6386217948717948</v>
      </c>
      <c r="K56" s="236">
        <f t="shared" si="13"/>
        <v>0.6493055555555556</v>
      </c>
      <c r="L56" s="35">
        <f t="shared" si="14"/>
        <v>40</v>
      </c>
      <c r="M56" s="4"/>
    </row>
    <row r="57" spans="1:13" ht="12" customHeight="1">
      <c r="A57" s="230">
        <v>8</v>
      </c>
      <c r="B57" s="231">
        <f t="shared" si="7"/>
        <v>18</v>
      </c>
      <c r="C57" s="231">
        <f t="shared" si="8"/>
        <v>174</v>
      </c>
      <c r="D57" s="229" t="s">
        <v>422</v>
      </c>
      <c r="E57" s="233" t="s">
        <v>110</v>
      </c>
      <c r="F57" s="233">
        <v>131</v>
      </c>
      <c r="G57" s="236">
        <f t="shared" si="9"/>
        <v>0.6354166666666666</v>
      </c>
      <c r="H57" s="236">
        <f t="shared" si="10"/>
        <v>0.6437499999999999</v>
      </c>
      <c r="I57" s="236">
        <f t="shared" si="11"/>
        <v>0.6532738095238095</v>
      </c>
      <c r="J57" s="236">
        <f t="shared" si="12"/>
        <v>0.6642628205128205</v>
      </c>
      <c r="K57" s="236">
        <f t="shared" si="13"/>
        <v>0.6770833333333333</v>
      </c>
      <c r="L57" s="35">
        <f t="shared" si="14"/>
        <v>48</v>
      </c>
      <c r="M57" s="4"/>
    </row>
    <row r="58" spans="1:13" ht="12" customHeight="1">
      <c r="A58" s="230">
        <v>9</v>
      </c>
      <c r="B58" s="231">
        <f t="shared" si="7"/>
        <v>9</v>
      </c>
      <c r="C58" s="231">
        <f t="shared" si="8"/>
        <v>183</v>
      </c>
      <c r="D58" s="235" t="s">
        <v>417</v>
      </c>
      <c r="E58" s="233" t="s">
        <v>87</v>
      </c>
      <c r="F58" s="233">
        <v>120</v>
      </c>
      <c r="G58" s="236">
        <f t="shared" si="9"/>
        <v>0.6588541666666666</v>
      </c>
      <c r="H58" s="236">
        <f t="shared" si="10"/>
        <v>0.66875</v>
      </c>
      <c r="I58" s="236">
        <f t="shared" si="11"/>
        <v>0.6800595238095237</v>
      </c>
      <c r="J58" s="236">
        <f t="shared" si="12"/>
        <v>0.6931089743589743</v>
      </c>
      <c r="K58" s="236">
        <f t="shared" si="13"/>
        <v>0.7083333333333333</v>
      </c>
      <c r="L58" s="35">
        <f t="shared" si="14"/>
        <v>57</v>
      </c>
      <c r="M58" s="4"/>
    </row>
    <row r="59" spans="1:13" ht="12" customHeight="1">
      <c r="A59" s="230">
        <v>6</v>
      </c>
      <c r="B59" s="231">
        <f t="shared" si="7"/>
        <v>3</v>
      </c>
      <c r="C59" s="231">
        <f t="shared" si="8"/>
        <v>189</v>
      </c>
      <c r="D59" s="241" t="s">
        <v>418</v>
      </c>
      <c r="E59" s="238" t="s">
        <v>419</v>
      </c>
      <c r="F59" s="238">
        <v>130</v>
      </c>
      <c r="G59" s="236">
        <f t="shared" si="9"/>
        <v>0.6744791666666666</v>
      </c>
      <c r="H59" s="236">
        <f t="shared" si="10"/>
        <v>0.6854166666666666</v>
      </c>
      <c r="I59" s="236">
        <f t="shared" si="11"/>
        <v>0.6979166666666666</v>
      </c>
      <c r="J59" s="236">
        <f t="shared" si="12"/>
        <v>0.7123397435897436</v>
      </c>
      <c r="K59" s="236">
        <f t="shared" si="13"/>
        <v>0.7291666666666666</v>
      </c>
      <c r="L59" s="35">
        <f t="shared" si="14"/>
        <v>63</v>
      </c>
      <c r="M59" s="47"/>
    </row>
    <row r="60" spans="1:13" ht="12" customHeight="1" hidden="1">
      <c r="A60" s="230"/>
      <c r="B60" s="231">
        <f t="shared" si="7"/>
        <v>3</v>
      </c>
      <c r="C60" s="231">
        <f t="shared" si="8"/>
        <v>189</v>
      </c>
      <c r="D60" s="229"/>
      <c r="E60" s="206"/>
      <c r="F60" s="233"/>
      <c r="G60" s="236">
        <f t="shared" si="9"/>
        <v>0.6744791666666666</v>
      </c>
      <c r="H60" s="236">
        <f t="shared" si="10"/>
        <v>0.6854166666666666</v>
      </c>
      <c r="I60" s="236">
        <f t="shared" si="11"/>
        <v>0.6979166666666666</v>
      </c>
      <c r="J60" s="236">
        <f t="shared" si="12"/>
        <v>0.7123397435897436</v>
      </c>
      <c r="K60" s="236">
        <f t="shared" si="13"/>
        <v>0.7291666666666666</v>
      </c>
      <c r="L60" s="35">
        <f t="shared" si="14"/>
        <v>63</v>
      </c>
      <c r="M60" s="47"/>
    </row>
    <row r="61" spans="1:13" ht="12" customHeight="1" hidden="1">
      <c r="A61" s="230"/>
      <c r="B61" s="231">
        <f t="shared" si="7"/>
        <v>3</v>
      </c>
      <c r="C61" s="231">
        <f t="shared" si="8"/>
        <v>189</v>
      </c>
      <c r="D61" s="229"/>
      <c r="E61" s="206"/>
      <c r="F61" s="233"/>
      <c r="G61" s="236">
        <f t="shared" si="9"/>
        <v>0.6744791666666666</v>
      </c>
      <c r="H61" s="236">
        <f t="shared" si="10"/>
        <v>0.6854166666666666</v>
      </c>
      <c r="I61" s="236">
        <f t="shared" si="11"/>
        <v>0.6979166666666666</v>
      </c>
      <c r="J61" s="236">
        <f t="shared" si="12"/>
        <v>0.7123397435897436</v>
      </c>
      <c r="K61" s="236">
        <f t="shared" si="13"/>
        <v>0.7291666666666666</v>
      </c>
      <c r="L61" s="35">
        <f t="shared" si="14"/>
        <v>63</v>
      </c>
      <c r="M61" s="47"/>
    </row>
    <row r="62" spans="1:13" ht="12" customHeight="1" hidden="1">
      <c r="A62" s="230"/>
      <c r="B62" s="231">
        <f t="shared" si="7"/>
        <v>3</v>
      </c>
      <c r="C62" s="231">
        <f t="shared" si="8"/>
        <v>189</v>
      </c>
      <c r="D62" s="229"/>
      <c r="E62" s="206"/>
      <c r="F62" s="233"/>
      <c r="G62" s="236">
        <f t="shared" si="9"/>
        <v>0.6744791666666666</v>
      </c>
      <c r="H62" s="236">
        <f t="shared" si="10"/>
        <v>0.6854166666666666</v>
      </c>
      <c r="I62" s="236">
        <f t="shared" si="11"/>
        <v>0.6979166666666666</v>
      </c>
      <c r="J62" s="236">
        <f t="shared" si="12"/>
        <v>0.7123397435897436</v>
      </c>
      <c r="K62" s="236">
        <f t="shared" si="13"/>
        <v>0.7291666666666666</v>
      </c>
      <c r="L62" s="35">
        <f t="shared" si="14"/>
        <v>63</v>
      </c>
      <c r="M62" s="47"/>
    </row>
    <row r="63" spans="1:13" ht="12" customHeight="1" hidden="1">
      <c r="A63" s="230"/>
      <c r="B63" s="231">
        <f t="shared" si="7"/>
        <v>3</v>
      </c>
      <c r="C63" s="231">
        <f t="shared" si="8"/>
        <v>189</v>
      </c>
      <c r="D63" s="229"/>
      <c r="E63" s="206"/>
      <c r="F63" s="233"/>
      <c r="G63" s="236">
        <f t="shared" si="9"/>
        <v>0.6744791666666666</v>
      </c>
      <c r="H63" s="236">
        <f t="shared" si="10"/>
        <v>0.6854166666666666</v>
      </c>
      <c r="I63" s="236">
        <f t="shared" si="11"/>
        <v>0.6979166666666666</v>
      </c>
      <c r="J63" s="236">
        <f t="shared" si="12"/>
        <v>0.7123397435897436</v>
      </c>
      <c r="K63" s="236">
        <f t="shared" si="13"/>
        <v>0.7291666666666666</v>
      </c>
      <c r="L63" s="35">
        <f t="shared" si="14"/>
        <v>63</v>
      </c>
      <c r="M63" s="47"/>
    </row>
    <row r="64" spans="1:13" ht="12" customHeight="1" hidden="1">
      <c r="A64" s="230"/>
      <c r="B64" s="231">
        <f t="shared" si="7"/>
        <v>3</v>
      </c>
      <c r="C64" s="231">
        <f t="shared" si="8"/>
        <v>189</v>
      </c>
      <c r="D64" s="229"/>
      <c r="E64" s="206"/>
      <c r="F64" s="233"/>
      <c r="G64" s="236">
        <f t="shared" si="9"/>
        <v>0.6744791666666666</v>
      </c>
      <c r="H64" s="236">
        <f t="shared" si="10"/>
        <v>0.6854166666666666</v>
      </c>
      <c r="I64" s="236">
        <f t="shared" si="11"/>
        <v>0.6979166666666666</v>
      </c>
      <c r="J64" s="236">
        <f t="shared" si="12"/>
        <v>0.7123397435897436</v>
      </c>
      <c r="K64" s="236">
        <f t="shared" si="13"/>
        <v>0.7291666666666666</v>
      </c>
      <c r="L64" s="35">
        <f t="shared" si="14"/>
        <v>63</v>
      </c>
      <c r="M64" s="47"/>
    </row>
    <row r="65" spans="1:13" ht="12" customHeight="1" hidden="1">
      <c r="A65" s="230"/>
      <c r="B65" s="231">
        <f t="shared" si="7"/>
        <v>3</v>
      </c>
      <c r="C65" s="231">
        <f t="shared" si="8"/>
        <v>189</v>
      </c>
      <c r="D65" s="229"/>
      <c r="E65" s="206"/>
      <c r="F65" s="233"/>
      <c r="G65" s="236">
        <f t="shared" si="9"/>
        <v>0.6744791666666666</v>
      </c>
      <c r="H65" s="236">
        <f t="shared" si="10"/>
        <v>0.6854166666666666</v>
      </c>
      <c r="I65" s="236">
        <f t="shared" si="11"/>
        <v>0.6979166666666666</v>
      </c>
      <c r="J65" s="236">
        <f t="shared" si="12"/>
        <v>0.7123397435897436</v>
      </c>
      <c r="K65" s="236">
        <f t="shared" si="13"/>
        <v>0.7291666666666666</v>
      </c>
      <c r="L65" s="35">
        <f t="shared" si="14"/>
        <v>63</v>
      </c>
      <c r="M65" s="47"/>
    </row>
    <row r="66" spans="1:13" ht="12" customHeight="1" hidden="1">
      <c r="A66" s="230"/>
      <c r="B66" s="231">
        <f t="shared" si="7"/>
        <v>3</v>
      </c>
      <c r="C66" s="231">
        <f t="shared" si="8"/>
        <v>189</v>
      </c>
      <c r="D66" s="241"/>
      <c r="E66" s="238"/>
      <c r="F66" s="238"/>
      <c r="G66" s="236">
        <f t="shared" si="9"/>
        <v>0.6744791666666666</v>
      </c>
      <c r="H66" s="236">
        <f t="shared" si="10"/>
        <v>0.6854166666666666</v>
      </c>
      <c r="I66" s="236">
        <f t="shared" si="11"/>
        <v>0.6979166666666666</v>
      </c>
      <c r="J66" s="236">
        <f t="shared" si="12"/>
        <v>0.7123397435897436</v>
      </c>
      <c r="K66" s="236">
        <f t="shared" si="13"/>
        <v>0.7291666666666666</v>
      </c>
      <c r="L66" s="35">
        <f t="shared" si="14"/>
        <v>63</v>
      </c>
      <c r="M66" s="47"/>
    </row>
    <row r="67" spans="1:13" ht="12" customHeight="1" hidden="1">
      <c r="A67" s="230"/>
      <c r="B67" s="231">
        <f t="shared" si="7"/>
        <v>3</v>
      </c>
      <c r="C67" s="231">
        <f t="shared" si="8"/>
        <v>189</v>
      </c>
      <c r="D67" s="229"/>
      <c r="E67" s="206"/>
      <c r="F67" s="233"/>
      <c r="G67" s="236">
        <f t="shared" si="9"/>
        <v>0.6744791666666666</v>
      </c>
      <c r="H67" s="236">
        <f t="shared" si="10"/>
        <v>0.6854166666666666</v>
      </c>
      <c r="I67" s="236">
        <f t="shared" si="11"/>
        <v>0.6979166666666666</v>
      </c>
      <c r="J67" s="236">
        <f t="shared" si="12"/>
        <v>0.7123397435897436</v>
      </c>
      <c r="K67" s="236">
        <f t="shared" si="13"/>
        <v>0.7291666666666666</v>
      </c>
      <c r="L67" s="35">
        <f t="shared" si="14"/>
        <v>63</v>
      </c>
      <c r="M67" s="47"/>
    </row>
    <row r="68" spans="1:13" ht="12" customHeight="1" hidden="1">
      <c r="A68" s="230"/>
      <c r="B68" s="231">
        <f t="shared" si="7"/>
        <v>3</v>
      </c>
      <c r="C68" s="231">
        <f t="shared" si="8"/>
        <v>189</v>
      </c>
      <c r="D68" s="229"/>
      <c r="E68" s="206"/>
      <c r="F68" s="233"/>
      <c r="G68" s="236">
        <f t="shared" si="9"/>
        <v>0.6744791666666666</v>
      </c>
      <c r="H68" s="236">
        <f t="shared" si="10"/>
        <v>0.6854166666666666</v>
      </c>
      <c r="I68" s="236">
        <f t="shared" si="11"/>
        <v>0.6979166666666666</v>
      </c>
      <c r="J68" s="236">
        <f t="shared" si="12"/>
        <v>0.7123397435897436</v>
      </c>
      <c r="K68" s="236">
        <f t="shared" si="13"/>
        <v>0.7291666666666666</v>
      </c>
      <c r="L68" s="35">
        <f t="shared" si="14"/>
        <v>63</v>
      </c>
      <c r="M68" s="47"/>
    </row>
    <row r="69" spans="1:13" ht="12" customHeight="1" hidden="1">
      <c r="A69" s="230"/>
      <c r="B69" s="231">
        <f t="shared" si="7"/>
        <v>3</v>
      </c>
      <c r="C69" s="231">
        <f t="shared" si="8"/>
        <v>189</v>
      </c>
      <c r="D69" s="241"/>
      <c r="E69" s="206"/>
      <c r="F69" s="233"/>
      <c r="G69" s="236">
        <f t="shared" si="9"/>
        <v>0.6744791666666666</v>
      </c>
      <c r="H69" s="236">
        <f t="shared" si="10"/>
        <v>0.6854166666666666</v>
      </c>
      <c r="I69" s="236">
        <f t="shared" si="11"/>
        <v>0.6979166666666666</v>
      </c>
      <c r="J69" s="236">
        <f t="shared" si="12"/>
        <v>0.7123397435897436</v>
      </c>
      <c r="K69" s="236">
        <f t="shared" si="13"/>
        <v>0.7291666666666666</v>
      </c>
      <c r="L69" s="35">
        <f t="shared" si="14"/>
        <v>63</v>
      </c>
      <c r="M69" s="47"/>
    </row>
    <row r="70" spans="1:13" ht="12" customHeight="1" hidden="1">
      <c r="A70" s="230"/>
      <c r="B70" s="231">
        <f t="shared" si="7"/>
        <v>3</v>
      </c>
      <c r="C70" s="231">
        <f t="shared" si="8"/>
        <v>189</v>
      </c>
      <c r="D70" s="229"/>
      <c r="E70" s="206"/>
      <c r="F70" s="233"/>
      <c r="G70" s="236">
        <f t="shared" si="9"/>
        <v>0.6744791666666666</v>
      </c>
      <c r="H70" s="236">
        <f t="shared" si="10"/>
        <v>0.6854166666666666</v>
      </c>
      <c r="I70" s="236">
        <f t="shared" si="11"/>
        <v>0.6979166666666666</v>
      </c>
      <c r="J70" s="236">
        <f t="shared" si="12"/>
        <v>0.7123397435897436</v>
      </c>
      <c r="K70" s="236">
        <f t="shared" si="13"/>
        <v>0.7291666666666666</v>
      </c>
      <c r="L70" s="35">
        <f t="shared" si="14"/>
        <v>63</v>
      </c>
      <c r="M70" s="47"/>
    </row>
    <row r="71" spans="1:13" ht="12" customHeight="1" hidden="1">
      <c r="A71" s="230"/>
      <c r="B71" s="231">
        <f t="shared" si="7"/>
        <v>3</v>
      </c>
      <c r="C71" s="231">
        <f t="shared" si="8"/>
        <v>189</v>
      </c>
      <c r="D71" s="229"/>
      <c r="E71" s="206"/>
      <c r="F71" s="233"/>
      <c r="G71" s="236">
        <f t="shared" si="9"/>
        <v>0.6744791666666666</v>
      </c>
      <c r="H71" s="236">
        <f t="shared" si="10"/>
        <v>0.6854166666666666</v>
      </c>
      <c r="I71" s="236">
        <f t="shared" si="11"/>
        <v>0.6979166666666666</v>
      </c>
      <c r="J71" s="236">
        <f t="shared" si="12"/>
        <v>0.7123397435897436</v>
      </c>
      <c r="K71" s="236">
        <f t="shared" si="13"/>
        <v>0.7291666666666666</v>
      </c>
      <c r="L71" s="35">
        <f t="shared" si="14"/>
        <v>63</v>
      </c>
      <c r="M71" s="47"/>
    </row>
    <row r="72" spans="1:13" ht="12" customHeight="1" hidden="1">
      <c r="A72" s="230"/>
      <c r="B72" s="231">
        <f t="shared" si="7"/>
        <v>3</v>
      </c>
      <c r="C72" s="231">
        <f t="shared" si="8"/>
        <v>189</v>
      </c>
      <c r="D72" s="229"/>
      <c r="E72" s="206"/>
      <c r="F72" s="233"/>
      <c r="G72" s="236">
        <f t="shared" si="9"/>
        <v>0.6744791666666666</v>
      </c>
      <c r="H72" s="236">
        <f t="shared" si="10"/>
        <v>0.6854166666666666</v>
      </c>
      <c r="I72" s="236">
        <f t="shared" si="11"/>
        <v>0.6979166666666666</v>
      </c>
      <c r="J72" s="236">
        <f t="shared" si="12"/>
        <v>0.7123397435897436</v>
      </c>
      <c r="K72" s="236">
        <f t="shared" si="13"/>
        <v>0.7291666666666666</v>
      </c>
      <c r="L72" s="35">
        <f t="shared" si="14"/>
        <v>63</v>
      </c>
      <c r="M72" s="47"/>
    </row>
    <row r="73" spans="1:13" ht="12" customHeight="1" hidden="1">
      <c r="A73" s="230"/>
      <c r="B73" s="231">
        <f t="shared" si="7"/>
        <v>3</v>
      </c>
      <c r="C73" s="231">
        <f t="shared" si="8"/>
        <v>189</v>
      </c>
      <c r="D73" s="229"/>
      <c r="E73" s="206"/>
      <c r="F73" s="233"/>
      <c r="G73" s="236">
        <f t="shared" si="9"/>
        <v>0.6744791666666666</v>
      </c>
      <c r="H73" s="236">
        <f t="shared" si="10"/>
        <v>0.6854166666666666</v>
      </c>
      <c r="I73" s="236">
        <f t="shared" si="11"/>
        <v>0.6979166666666666</v>
      </c>
      <c r="J73" s="236">
        <f t="shared" si="12"/>
        <v>0.7123397435897436</v>
      </c>
      <c r="K73" s="236">
        <f t="shared" si="13"/>
        <v>0.7291666666666666</v>
      </c>
      <c r="L73" s="35">
        <f t="shared" si="14"/>
        <v>63</v>
      </c>
      <c r="M73" s="47"/>
    </row>
    <row r="74" spans="1:13" ht="12" customHeight="1" hidden="1">
      <c r="A74" s="230"/>
      <c r="B74" s="231">
        <f t="shared" si="7"/>
        <v>3</v>
      </c>
      <c r="C74" s="231">
        <f t="shared" si="8"/>
        <v>189</v>
      </c>
      <c r="D74" s="229"/>
      <c r="E74" s="206"/>
      <c r="F74" s="233"/>
      <c r="G74" s="236">
        <f t="shared" si="9"/>
        <v>0.6744791666666666</v>
      </c>
      <c r="H74" s="236">
        <f t="shared" si="10"/>
        <v>0.6854166666666666</v>
      </c>
      <c r="I74" s="236">
        <f t="shared" si="11"/>
        <v>0.6979166666666666</v>
      </c>
      <c r="J74" s="236">
        <f t="shared" si="12"/>
        <v>0.7123397435897436</v>
      </c>
      <c r="K74" s="236">
        <f t="shared" si="13"/>
        <v>0.7291666666666666</v>
      </c>
      <c r="L74" s="35">
        <f t="shared" si="14"/>
        <v>63</v>
      </c>
      <c r="M74" s="47"/>
    </row>
    <row r="75" spans="1:13" ht="12" customHeight="1" hidden="1">
      <c r="A75" s="230"/>
      <c r="B75" s="231">
        <f t="shared" si="7"/>
        <v>3</v>
      </c>
      <c r="C75" s="231">
        <f t="shared" si="8"/>
        <v>189</v>
      </c>
      <c r="D75" s="241"/>
      <c r="E75" s="206"/>
      <c r="F75" s="233"/>
      <c r="G75" s="236">
        <f t="shared" si="9"/>
        <v>0.6744791666666666</v>
      </c>
      <c r="H75" s="236">
        <f t="shared" si="10"/>
        <v>0.6854166666666666</v>
      </c>
      <c r="I75" s="236">
        <f t="shared" si="11"/>
        <v>0.6979166666666666</v>
      </c>
      <c r="J75" s="236">
        <f t="shared" si="12"/>
        <v>0.7123397435897436</v>
      </c>
      <c r="K75" s="236">
        <f t="shared" si="13"/>
        <v>0.7291666666666666</v>
      </c>
      <c r="L75" s="35">
        <f t="shared" si="14"/>
        <v>63</v>
      </c>
      <c r="M75" s="47"/>
    </row>
    <row r="76" spans="1:13" ht="12" customHeight="1" hidden="1">
      <c r="A76" s="230"/>
      <c r="B76" s="231">
        <f t="shared" si="7"/>
        <v>3</v>
      </c>
      <c r="C76" s="231">
        <f t="shared" si="8"/>
        <v>189</v>
      </c>
      <c r="D76" s="229"/>
      <c r="E76" s="206"/>
      <c r="F76" s="233"/>
      <c r="G76" s="236">
        <f t="shared" si="9"/>
        <v>0.6744791666666666</v>
      </c>
      <c r="H76" s="236">
        <f t="shared" si="10"/>
        <v>0.6854166666666666</v>
      </c>
      <c r="I76" s="236">
        <f t="shared" si="11"/>
        <v>0.6979166666666666</v>
      </c>
      <c r="J76" s="236">
        <f t="shared" si="12"/>
        <v>0.7123397435897436</v>
      </c>
      <c r="K76" s="236">
        <f t="shared" si="13"/>
        <v>0.7291666666666666</v>
      </c>
      <c r="L76" s="35">
        <f t="shared" si="14"/>
        <v>63</v>
      </c>
      <c r="M76" s="47"/>
    </row>
    <row r="77" spans="1:12" ht="12" customHeight="1" hidden="1">
      <c r="A77" s="230"/>
      <c r="B77" s="231">
        <f t="shared" si="7"/>
        <v>3</v>
      </c>
      <c r="C77" s="231">
        <f t="shared" si="8"/>
        <v>189</v>
      </c>
      <c r="D77" s="229"/>
      <c r="E77" s="206"/>
      <c r="F77" s="233"/>
      <c r="G77" s="236">
        <f t="shared" si="9"/>
        <v>0.6744791666666666</v>
      </c>
      <c r="H77" s="236">
        <f t="shared" si="10"/>
        <v>0.6854166666666666</v>
      </c>
      <c r="I77" s="236">
        <f t="shared" si="11"/>
        <v>0.6979166666666666</v>
      </c>
      <c r="J77" s="236">
        <f t="shared" si="12"/>
        <v>0.7123397435897436</v>
      </c>
      <c r="K77" s="236">
        <f t="shared" si="13"/>
        <v>0.7291666666666666</v>
      </c>
      <c r="L77" s="35">
        <f t="shared" si="14"/>
        <v>63</v>
      </c>
    </row>
    <row r="78" spans="1:12" ht="12" customHeight="1" hidden="1">
      <c r="A78" s="230"/>
      <c r="B78" s="231">
        <f t="shared" si="7"/>
        <v>3</v>
      </c>
      <c r="C78" s="231">
        <f t="shared" si="8"/>
        <v>189</v>
      </c>
      <c r="D78" s="241"/>
      <c r="E78" s="206"/>
      <c r="F78" s="233"/>
      <c r="G78" s="236">
        <f t="shared" si="9"/>
        <v>0.6744791666666666</v>
      </c>
      <c r="H78" s="236">
        <f t="shared" si="10"/>
        <v>0.6854166666666666</v>
      </c>
      <c r="I78" s="236">
        <f t="shared" si="11"/>
        <v>0.6979166666666666</v>
      </c>
      <c r="J78" s="236">
        <f t="shared" si="12"/>
        <v>0.7123397435897436</v>
      </c>
      <c r="K78" s="236">
        <f t="shared" si="13"/>
        <v>0.7291666666666666</v>
      </c>
      <c r="L78" s="35">
        <f t="shared" si="14"/>
        <v>63</v>
      </c>
    </row>
    <row r="79" spans="1:12" ht="12" customHeight="1" hidden="1">
      <c r="A79" s="230"/>
      <c r="B79" s="231">
        <f t="shared" si="7"/>
        <v>3</v>
      </c>
      <c r="C79" s="231">
        <f t="shared" si="8"/>
        <v>189</v>
      </c>
      <c r="D79" s="241"/>
      <c r="E79" s="206"/>
      <c r="F79" s="233"/>
      <c r="G79" s="236">
        <f t="shared" si="9"/>
        <v>0.6744791666666666</v>
      </c>
      <c r="H79" s="236">
        <f t="shared" si="10"/>
        <v>0.6854166666666666</v>
      </c>
      <c r="I79" s="236">
        <f t="shared" si="11"/>
        <v>0.6979166666666666</v>
      </c>
      <c r="J79" s="236">
        <f t="shared" si="12"/>
        <v>0.7123397435897436</v>
      </c>
      <c r="K79" s="236">
        <f t="shared" si="13"/>
        <v>0.7291666666666666</v>
      </c>
      <c r="L79" s="35">
        <f t="shared" si="14"/>
        <v>63</v>
      </c>
    </row>
    <row r="80" spans="1:13" ht="12" customHeight="1">
      <c r="A80" s="230">
        <v>3</v>
      </c>
      <c r="B80" s="231">
        <f t="shared" si="7"/>
        <v>0</v>
      </c>
      <c r="C80" s="231">
        <f t="shared" si="8"/>
        <v>192</v>
      </c>
      <c r="D80" s="232" t="s">
        <v>420</v>
      </c>
      <c r="E80" s="233"/>
      <c r="F80" s="233">
        <v>154</v>
      </c>
      <c r="G80" s="236">
        <f t="shared" si="9"/>
        <v>0.6822916666666666</v>
      </c>
      <c r="H80" s="236">
        <f t="shared" si="10"/>
        <v>0.69375</v>
      </c>
      <c r="I80" s="236">
        <f t="shared" si="11"/>
        <v>0.706845238095238</v>
      </c>
      <c r="J80" s="236">
        <f t="shared" si="12"/>
        <v>0.7219551282051282</v>
      </c>
      <c r="K80" s="236">
        <f t="shared" si="13"/>
        <v>0.7395833333333333</v>
      </c>
      <c r="L80" s="35">
        <f t="shared" si="14"/>
        <v>66</v>
      </c>
      <c r="M80" s="3" t="s">
        <v>46</v>
      </c>
    </row>
    <row r="81" ht="12.75">
      <c r="E81" s="10"/>
    </row>
  </sheetData>
  <sheetProtection/>
  <mergeCells count="7">
    <mergeCell ref="G6:K6"/>
    <mergeCell ref="A1:K1"/>
    <mergeCell ref="L1:M1"/>
    <mergeCell ref="A2:K2"/>
    <mergeCell ref="A3:K3"/>
    <mergeCell ref="A4:K4"/>
    <mergeCell ref="D5:G5"/>
  </mergeCells>
  <printOptions horizontalCentered="1"/>
  <pageMargins left="0.3937007874015748" right="0.3937007874015748" top="0.3937007874015748" bottom="0.3937007874015748" header="0.5118110236220472" footer="0.3937007874015748"/>
  <pageSetup horizontalDpi="300" verticalDpi="300" orientation="portrait" paperSize="9" scale="88" r:id="rId2"/>
  <headerFooter alignWithMargins="0">
    <oddFooter>&amp;L&amp;F   &amp;D  &amp;T&amp;R&amp;8Les communes en lettres majuscules sont des
 chefs-lieuxde cantons, sous-réfectures ou préfectures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84"/>
  <sheetViews>
    <sheetView zoomScalePageLayoutView="0" workbookViewId="0" topLeftCell="A38">
      <selection activeCell="D74" sqref="D74"/>
    </sheetView>
  </sheetViews>
  <sheetFormatPr defaultColWidth="8.57421875" defaultRowHeight="12.75"/>
  <cols>
    <col min="1" max="1" width="6.7109375" style="1" customWidth="1"/>
    <col min="2" max="3" width="8.7109375" style="2" customWidth="1"/>
    <col min="4" max="4" width="31.7109375" style="3" customWidth="1"/>
    <col min="5" max="11" width="7.7109375" style="2" customWidth="1"/>
    <col min="12" max="12" width="7.8515625" style="3" customWidth="1"/>
    <col min="13" max="13" width="7.8515625" style="4" customWidth="1"/>
    <col min="14" max="14" width="7.8515625" style="3" customWidth="1"/>
    <col min="15" max="19" width="9.421875" style="3" customWidth="1"/>
    <col min="20" max="20" width="8.57421875" style="3" customWidth="1"/>
    <col min="21" max="16384" width="8.57421875" style="3" customWidth="1"/>
  </cols>
  <sheetData>
    <row r="1" spans="1:19" ht="12.75" customHeight="1">
      <c r="A1" s="393" t="s">
        <v>0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4" t="s">
        <v>1</v>
      </c>
      <c r="M1" s="394"/>
      <c r="N1" s="7">
        <v>0.041666666666666664</v>
      </c>
      <c r="O1" s="8">
        <v>16</v>
      </c>
      <c r="P1" s="8">
        <v>15</v>
      </c>
      <c r="Q1" s="8">
        <v>14</v>
      </c>
      <c r="R1" s="8">
        <v>13</v>
      </c>
      <c r="S1" s="9">
        <v>12</v>
      </c>
    </row>
    <row r="2" spans="1:19" ht="12.75" customHeight="1">
      <c r="A2" s="394" t="s">
        <v>720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8"/>
      <c r="M2" s="10"/>
      <c r="N2" s="38"/>
      <c r="O2" s="38"/>
      <c r="P2" s="5"/>
      <c r="Q2" s="5"/>
      <c r="R2" s="5"/>
      <c r="S2" s="12"/>
    </row>
    <row r="3" spans="1:19" ht="12.75" customHeight="1">
      <c r="A3" s="395">
        <v>40744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174" t="s">
        <v>2</v>
      </c>
      <c r="M3" s="10">
        <v>1</v>
      </c>
      <c r="N3" s="38" t="s">
        <v>3</v>
      </c>
      <c r="O3" s="14">
        <f>($N$1/O1)</f>
        <v>0.0026041666666666665</v>
      </c>
      <c r="P3" s="14">
        <f>($N$1/P1)</f>
        <v>0.0027777777777777775</v>
      </c>
      <c r="Q3" s="14">
        <f>($N$1/Q1)</f>
        <v>0.002976190476190476</v>
      </c>
      <c r="R3" s="14">
        <f>($N$1/R1)</f>
        <v>0.003205128205128205</v>
      </c>
      <c r="S3" s="15">
        <f>($N$1/S1)</f>
        <v>0.003472222222222222</v>
      </c>
    </row>
    <row r="4" spans="1:13" ht="12.75" customHeight="1">
      <c r="A4" s="393" t="s">
        <v>725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2" t="s">
        <v>20</v>
      </c>
      <c r="M4" s="2" t="s">
        <v>21</v>
      </c>
    </row>
    <row r="5" spans="1:14" ht="12.75" customHeight="1" thickBot="1">
      <c r="A5" s="17"/>
      <c r="B5" s="10"/>
      <c r="C5" s="176"/>
      <c r="D5" s="396" t="s">
        <v>965</v>
      </c>
      <c r="E5" s="396"/>
      <c r="F5" s="396"/>
      <c r="G5" s="396"/>
      <c r="H5" s="17">
        <v>191.5</v>
      </c>
      <c r="I5" s="10" t="s">
        <v>4</v>
      </c>
      <c r="J5" s="10"/>
      <c r="K5" s="10"/>
      <c r="L5" s="18">
        <v>0.10416666666666667</v>
      </c>
      <c r="M5" s="18">
        <v>0.10416666666666667</v>
      </c>
      <c r="N5" s="3" t="s">
        <v>5</v>
      </c>
    </row>
    <row r="6" spans="1:14" ht="12.75" customHeight="1" thickBot="1">
      <c r="A6" s="19"/>
      <c r="B6" s="20" t="s">
        <v>4</v>
      </c>
      <c r="C6" s="20"/>
      <c r="D6" s="21" t="s">
        <v>6</v>
      </c>
      <c r="E6" s="22" t="s">
        <v>7</v>
      </c>
      <c r="F6" s="22" t="s">
        <v>8</v>
      </c>
      <c r="G6" s="392" t="s">
        <v>9</v>
      </c>
      <c r="H6" s="392"/>
      <c r="I6" s="392"/>
      <c r="J6" s="392"/>
      <c r="K6" s="392"/>
      <c r="L6" s="18">
        <v>0.46875</v>
      </c>
      <c r="M6" s="18">
        <v>0.46875</v>
      </c>
      <c r="N6" s="16" t="s">
        <v>10</v>
      </c>
    </row>
    <row r="7" spans="1:12" ht="12.75" customHeight="1" thickBot="1">
      <c r="A7" s="24"/>
      <c r="B7" s="25" t="s">
        <v>11</v>
      </c>
      <c r="C7" s="25" t="s">
        <v>12</v>
      </c>
      <c r="D7" s="26"/>
      <c r="E7" s="29" t="s">
        <v>13</v>
      </c>
      <c r="F7" s="27"/>
      <c r="G7" s="27" t="s">
        <v>14</v>
      </c>
      <c r="H7" s="27" t="s">
        <v>15</v>
      </c>
      <c r="I7" s="27" t="s">
        <v>16</v>
      </c>
      <c r="J7" s="27" t="s">
        <v>17</v>
      </c>
      <c r="K7" s="27" t="s">
        <v>18</v>
      </c>
      <c r="L7" s="10"/>
    </row>
    <row r="8" spans="1:12" ht="12" customHeight="1">
      <c r="A8" s="227"/>
      <c r="B8" s="224"/>
      <c r="C8" s="224"/>
      <c r="D8" s="228" t="s">
        <v>100</v>
      </c>
      <c r="E8" s="248"/>
      <c r="F8" s="248"/>
      <c r="G8" s="224"/>
      <c r="H8" s="226"/>
      <c r="I8" s="226"/>
      <c r="J8" s="226"/>
      <c r="K8" s="226"/>
      <c r="L8" s="30"/>
    </row>
    <row r="9" spans="1:15" ht="12" customHeight="1">
      <c r="A9" s="230">
        <v>0</v>
      </c>
      <c r="B9" s="231">
        <f>H5</f>
        <v>191.5</v>
      </c>
      <c r="C9" s="231">
        <f>C8+A9</f>
        <v>0</v>
      </c>
      <c r="D9" s="232" t="s">
        <v>420</v>
      </c>
      <c r="E9" s="233" t="s">
        <v>423</v>
      </c>
      <c r="F9" s="233">
        <v>154</v>
      </c>
      <c r="G9" s="234">
        <f>$L$5</f>
        <v>0.10416666666666667</v>
      </c>
      <c r="H9" s="234">
        <f>$L$5</f>
        <v>0.10416666666666667</v>
      </c>
      <c r="I9" s="234">
        <f>$L$5</f>
        <v>0.10416666666666667</v>
      </c>
      <c r="J9" s="234">
        <f>$M$5</f>
        <v>0.10416666666666667</v>
      </c>
      <c r="K9" s="234">
        <f>$M$5</f>
        <v>0.10416666666666667</v>
      </c>
      <c r="L9" s="32"/>
      <c r="N9" s="4"/>
      <c r="O9" s="4"/>
    </row>
    <row r="10" spans="1:15" ht="12" customHeight="1">
      <c r="A10" s="230">
        <v>0</v>
      </c>
      <c r="B10" s="231">
        <f>B9-A10</f>
        <v>191.5</v>
      </c>
      <c r="C10" s="231">
        <f>C9+A10</f>
        <v>0</v>
      </c>
      <c r="D10" s="229" t="s">
        <v>121</v>
      </c>
      <c r="E10" s="248" t="s">
        <v>122</v>
      </c>
      <c r="F10" s="248">
        <v>155</v>
      </c>
      <c r="G10" s="236">
        <f>SUM($G$9+$O$3*C10)</f>
        <v>0.10416666666666667</v>
      </c>
      <c r="H10" s="236">
        <f>SUM($H$9+$P$3*C10)</f>
        <v>0.10416666666666667</v>
      </c>
      <c r="I10" s="236">
        <f>SUM($I$9+$Q$3*C10)</f>
        <v>0.10416666666666667</v>
      </c>
      <c r="J10" s="236">
        <f>SUM($J$9+$R$3*C10)</f>
        <v>0.10416666666666667</v>
      </c>
      <c r="K10" s="236">
        <f>SUM($K$9+$S$3*C10)</f>
        <v>0.10416666666666667</v>
      </c>
      <c r="L10" s="32"/>
      <c r="N10" s="4"/>
      <c r="O10" s="4"/>
    </row>
    <row r="11" spans="1:15" ht="12" customHeight="1">
      <c r="A11" s="230">
        <v>0</v>
      </c>
      <c r="B11" s="231">
        <f aca="true" t="shared" si="0" ref="B11:B49">B10-A11</f>
        <v>191.5</v>
      </c>
      <c r="C11" s="231">
        <f aca="true" t="shared" si="1" ref="C11:C49">C10+A11</f>
        <v>0</v>
      </c>
      <c r="D11" s="229" t="s">
        <v>424</v>
      </c>
      <c r="E11" s="248" t="s">
        <v>83</v>
      </c>
      <c r="F11" s="248">
        <v>151</v>
      </c>
      <c r="G11" s="236">
        <f aca="true" t="shared" si="2" ref="G11:G29">SUM($G$9+$O$3*C11)</f>
        <v>0.10416666666666667</v>
      </c>
      <c r="H11" s="236">
        <f aca="true" t="shared" si="3" ref="H11:H29">SUM($H$9+$P$3*C11)</f>
        <v>0.10416666666666667</v>
      </c>
      <c r="I11" s="236">
        <f aca="true" t="shared" si="4" ref="I11:I29">SUM($I$9+$Q$3*C11)</f>
        <v>0.10416666666666667</v>
      </c>
      <c r="J11" s="236">
        <f aca="true" t="shared" si="5" ref="J11:J29">SUM($J$9+$R$3*C11)</f>
        <v>0.10416666666666667</v>
      </c>
      <c r="K11" s="236">
        <f aca="true" t="shared" si="6" ref="K11:K29">SUM($K$9+$S$3*C11)</f>
        <v>0.10416666666666667</v>
      </c>
      <c r="L11" s="32"/>
      <c r="N11" s="4"/>
      <c r="O11" s="4"/>
    </row>
    <row r="12" spans="1:15" ht="12" customHeight="1">
      <c r="A12" s="230">
        <v>0</v>
      </c>
      <c r="B12" s="231">
        <f t="shared" si="0"/>
        <v>191.5</v>
      </c>
      <c r="C12" s="231">
        <f t="shared" si="1"/>
        <v>0</v>
      </c>
      <c r="D12" s="229" t="s">
        <v>425</v>
      </c>
      <c r="E12" s="248" t="s">
        <v>83</v>
      </c>
      <c r="F12" s="248">
        <v>166</v>
      </c>
      <c r="G12" s="236">
        <f t="shared" si="2"/>
        <v>0.10416666666666667</v>
      </c>
      <c r="H12" s="236">
        <f t="shared" si="3"/>
        <v>0.10416666666666667</v>
      </c>
      <c r="I12" s="236">
        <f t="shared" si="4"/>
        <v>0.10416666666666667</v>
      </c>
      <c r="J12" s="236">
        <f t="shared" si="5"/>
        <v>0.10416666666666667</v>
      </c>
      <c r="K12" s="236">
        <f t="shared" si="6"/>
        <v>0.10416666666666667</v>
      </c>
      <c r="L12" s="32"/>
      <c r="N12" s="4"/>
      <c r="O12" s="4"/>
    </row>
    <row r="13" spans="1:15" ht="12" customHeight="1">
      <c r="A13" s="230">
        <v>0</v>
      </c>
      <c r="B13" s="231">
        <f t="shared" si="0"/>
        <v>191.5</v>
      </c>
      <c r="C13" s="231">
        <f t="shared" si="1"/>
        <v>0</v>
      </c>
      <c r="D13" s="229" t="s">
        <v>426</v>
      </c>
      <c r="E13" s="248" t="s">
        <v>123</v>
      </c>
      <c r="F13" s="248">
        <v>173</v>
      </c>
      <c r="G13" s="236">
        <f t="shared" si="2"/>
        <v>0.10416666666666667</v>
      </c>
      <c r="H13" s="236">
        <f t="shared" si="3"/>
        <v>0.10416666666666667</v>
      </c>
      <c r="I13" s="236">
        <f t="shared" si="4"/>
        <v>0.10416666666666667</v>
      </c>
      <c r="J13" s="236">
        <f t="shared" si="5"/>
        <v>0.10416666666666667</v>
      </c>
      <c r="K13" s="236">
        <f t="shared" si="6"/>
        <v>0.10416666666666667</v>
      </c>
      <c r="L13" s="32"/>
      <c r="N13" s="4"/>
      <c r="O13" s="4"/>
    </row>
    <row r="14" spans="1:15" ht="12" customHeight="1" thickBot="1">
      <c r="A14" s="346">
        <v>0</v>
      </c>
      <c r="B14" s="347">
        <f t="shared" si="0"/>
        <v>191.5</v>
      </c>
      <c r="C14" s="347">
        <f t="shared" si="1"/>
        <v>0</v>
      </c>
      <c r="D14" s="352" t="s">
        <v>1003</v>
      </c>
      <c r="E14" s="353" t="s">
        <v>123</v>
      </c>
      <c r="F14" s="353">
        <v>190</v>
      </c>
      <c r="G14" s="350">
        <f t="shared" si="2"/>
        <v>0.10416666666666667</v>
      </c>
      <c r="H14" s="350">
        <f t="shared" si="3"/>
        <v>0.10416666666666667</v>
      </c>
      <c r="I14" s="350">
        <f t="shared" si="4"/>
        <v>0.10416666666666667</v>
      </c>
      <c r="J14" s="350">
        <f t="shared" si="5"/>
        <v>0.10416666666666667</v>
      </c>
      <c r="K14" s="350">
        <f t="shared" si="6"/>
        <v>0.10416666666666667</v>
      </c>
      <c r="L14" s="32"/>
      <c r="N14" s="4"/>
      <c r="O14" s="4"/>
    </row>
    <row r="15" spans="1:15" ht="12" customHeight="1" thickTop="1">
      <c r="A15" s="230">
        <v>4</v>
      </c>
      <c r="B15" s="231">
        <f t="shared" si="0"/>
        <v>187.5</v>
      </c>
      <c r="C15" s="231">
        <f t="shared" si="1"/>
        <v>4</v>
      </c>
      <c r="D15" s="229" t="s">
        <v>124</v>
      </c>
      <c r="E15" s="248" t="s">
        <v>72</v>
      </c>
      <c r="F15" s="248">
        <v>182</v>
      </c>
      <c r="G15" s="236">
        <f t="shared" si="2"/>
        <v>0.11458333333333334</v>
      </c>
      <c r="H15" s="236">
        <f t="shared" si="3"/>
        <v>0.11527777777777778</v>
      </c>
      <c r="I15" s="236">
        <f t="shared" si="4"/>
        <v>0.11607142857142858</v>
      </c>
      <c r="J15" s="236">
        <f t="shared" si="5"/>
        <v>0.11698717948717949</v>
      </c>
      <c r="K15" s="236">
        <f t="shared" si="6"/>
        <v>0.11805555555555555</v>
      </c>
      <c r="L15" s="32"/>
      <c r="N15" s="4"/>
      <c r="O15" s="4"/>
    </row>
    <row r="16" spans="1:15" ht="12" customHeight="1">
      <c r="A16" s="230">
        <v>3</v>
      </c>
      <c r="B16" s="231">
        <f t="shared" si="0"/>
        <v>184.5</v>
      </c>
      <c r="C16" s="231">
        <f t="shared" si="1"/>
        <v>7</v>
      </c>
      <c r="D16" s="229" t="s">
        <v>427</v>
      </c>
      <c r="E16" s="248" t="s">
        <v>72</v>
      </c>
      <c r="F16" s="248">
        <v>182</v>
      </c>
      <c r="G16" s="236">
        <f t="shared" si="2"/>
        <v>0.12239583333333334</v>
      </c>
      <c r="H16" s="236">
        <f t="shared" si="3"/>
        <v>0.12361111111111112</v>
      </c>
      <c r="I16" s="236">
        <f t="shared" si="4"/>
        <v>0.125</v>
      </c>
      <c r="J16" s="236">
        <f t="shared" si="5"/>
        <v>0.1266025641025641</v>
      </c>
      <c r="K16" s="236">
        <f t="shared" si="6"/>
        <v>0.1284722222222222</v>
      </c>
      <c r="L16" s="32"/>
      <c r="N16" s="4"/>
      <c r="O16" s="4"/>
    </row>
    <row r="17" spans="1:15" ht="12" customHeight="1">
      <c r="A17" s="230">
        <v>4</v>
      </c>
      <c r="B17" s="231">
        <f t="shared" si="0"/>
        <v>180.5</v>
      </c>
      <c r="C17" s="231">
        <f t="shared" si="1"/>
        <v>11</v>
      </c>
      <c r="D17" s="229" t="s">
        <v>125</v>
      </c>
      <c r="E17" s="248" t="s">
        <v>72</v>
      </c>
      <c r="F17" s="248">
        <v>178</v>
      </c>
      <c r="G17" s="236">
        <f t="shared" si="2"/>
        <v>0.1328125</v>
      </c>
      <c r="H17" s="236">
        <f t="shared" si="3"/>
        <v>0.13472222222222222</v>
      </c>
      <c r="I17" s="236">
        <f t="shared" si="4"/>
        <v>0.13690476190476192</v>
      </c>
      <c r="J17" s="236">
        <f t="shared" si="5"/>
        <v>0.13942307692307693</v>
      </c>
      <c r="K17" s="236">
        <f t="shared" si="6"/>
        <v>0.1423611111111111</v>
      </c>
      <c r="L17" s="32"/>
      <c r="N17" s="4"/>
      <c r="O17" s="4"/>
    </row>
    <row r="18" spans="1:15" ht="12" customHeight="1">
      <c r="A18" s="230">
        <v>7.5</v>
      </c>
      <c r="B18" s="231">
        <f t="shared" si="0"/>
        <v>173</v>
      </c>
      <c r="C18" s="231">
        <f t="shared" si="1"/>
        <v>18.5</v>
      </c>
      <c r="D18" s="229" t="s">
        <v>428</v>
      </c>
      <c r="E18" s="248" t="s">
        <v>72</v>
      </c>
      <c r="F18" s="248">
        <v>347</v>
      </c>
      <c r="G18" s="236">
        <f t="shared" si="2"/>
        <v>0.15234375</v>
      </c>
      <c r="H18" s="236">
        <f t="shared" si="3"/>
        <v>0.15555555555555556</v>
      </c>
      <c r="I18" s="236">
        <f t="shared" si="4"/>
        <v>0.15922619047619047</v>
      </c>
      <c r="J18" s="236">
        <f t="shared" si="5"/>
        <v>0.16346153846153846</v>
      </c>
      <c r="K18" s="236">
        <f t="shared" si="6"/>
        <v>0.1684027777777778</v>
      </c>
      <c r="L18" s="32"/>
      <c r="N18" s="4"/>
      <c r="O18" s="4"/>
    </row>
    <row r="19" spans="1:18" ht="12" customHeight="1">
      <c r="A19" s="230">
        <v>1</v>
      </c>
      <c r="B19" s="231">
        <f t="shared" si="0"/>
        <v>172</v>
      </c>
      <c r="C19" s="231">
        <f t="shared" si="1"/>
        <v>19.5</v>
      </c>
      <c r="D19" s="237" t="s">
        <v>126</v>
      </c>
      <c r="E19" s="248" t="s">
        <v>127</v>
      </c>
      <c r="F19" s="248">
        <v>341</v>
      </c>
      <c r="G19" s="236">
        <f t="shared" si="2"/>
        <v>0.15494791666666669</v>
      </c>
      <c r="H19" s="236">
        <f t="shared" si="3"/>
        <v>0.15833333333333333</v>
      </c>
      <c r="I19" s="236">
        <f t="shared" si="4"/>
        <v>0.16220238095238096</v>
      </c>
      <c r="J19" s="236">
        <f t="shared" si="5"/>
        <v>0.16666666666666669</v>
      </c>
      <c r="K19" s="236">
        <f t="shared" si="6"/>
        <v>0.171875</v>
      </c>
      <c r="L19" s="32"/>
      <c r="N19" s="4"/>
      <c r="O19" s="4"/>
      <c r="R19" s="4"/>
    </row>
    <row r="20" spans="1:15" ht="12" customHeight="1">
      <c r="A20" s="230">
        <v>5</v>
      </c>
      <c r="B20" s="231">
        <f t="shared" si="0"/>
        <v>167</v>
      </c>
      <c r="C20" s="231">
        <f t="shared" si="1"/>
        <v>24.5</v>
      </c>
      <c r="D20" s="229" t="s">
        <v>429</v>
      </c>
      <c r="E20" s="248" t="s">
        <v>84</v>
      </c>
      <c r="F20" s="248">
        <v>250</v>
      </c>
      <c r="G20" s="236">
        <f t="shared" si="2"/>
        <v>0.16796875</v>
      </c>
      <c r="H20" s="236">
        <f t="shared" si="3"/>
        <v>0.17222222222222222</v>
      </c>
      <c r="I20" s="236">
        <f t="shared" si="4"/>
        <v>0.17708333333333331</v>
      </c>
      <c r="J20" s="236">
        <f t="shared" si="5"/>
        <v>0.1826923076923077</v>
      </c>
      <c r="K20" s="236">
        <f t="shared" si="6"/>
        <v>0.1892361111111111</v>
      </c>
      <c r="L20" s="32"/>
      <c r="N20" s="4"/>
      <c r="O20" s="4"/>
    </row>
    <row r="21" spans="1:15" ht="12" customHeight="1">
      <c r="A21" s="230">
        <v>9.5</v>
      </c>
      <c r="B21" s="231">
        <f t="shared" si="0"/>
        <v>157.5</v>
      </c>
      <c r="C21" s="231">
        <f t="shared" si="1"/>
        <v>34</v>
      </c>
      <c r="D21" s="229" t="s">
        <v>128</v>
      </c>
      <c r="E21" s="248" t="s">
        <v>84</v>
      </c>
      <c r="F21" s="248">
        <v>122</v>
      </c>
      <c r="G21" s="236">
        <f t="shared" si="2"/>
        <v>0.19270833333333331</v>
      </c>
      <c r="H21" s="236">
        <f t="shared" si="3"/>
        <v>0.1986111111111111</v>
      </c>
      <c r="I21" s="236">
        <f t="shared" si="4"/>
        <v>0.20535714285714285</v>
      </c>
      <c r="J21" s="236">
        <f t="shared" si="5"/>
        <v>0.21314102564102566</v>
      </c>
      <c r="K21" s="236">
        <f t="shared" si="6"/>
        <v>0.2222222222222222</v>
      </c>
      <c r="L21" s="32"/>
      <c r="N21" s="4"/>
      <c r="O21" s="4"/>
    </row>
    <row r="22" spans="1:15" ht="12" customHeight="1">
      <c r="A22" s="230">
        <v>3.5</v>
      </c>
      <c r="B22" s="231">
        <f t="shared" si="0"/>
        <v>154</v>
      </c>
      <c r="C22" s="231">
        <f t="shared" si="1"/>
        <v>37.5</v>
      </c>
      <c r="D22" s="229" t="s">
        <v>430</v>
      </c>
      <c r="E22" s="248" t="s">
        <v>84</v>
      </c>
      <c r="F22" s="248">
        <v>84</v>
      </c>
      <c r="G22" s="236">
        <f t="shared" si="2"/>
        <v>0.20182291666666669</v>
      </c>
      <c r="H22" s="236">
        <f t="shared" si="3"/>
        <v>0.20833333333333331</v>
      </c>
      <c r="I22" s="236">
        <f t="shared" si="4"/>
        <v>0.21577380952380953</v>
      </c>
      <c r="J22" s="236">
        <f t="shared" si="5"/>
        <v>0.22435897435897434</v>
      </c>
      <c r="K22" s="236">
        <f t="shared" si="6"/>
        <v>0.234375</v>
      </c>
      <c r="L22" s="32"/>
      <c r="N22" s="4"/>
      <c r="O22" s="4"/>
    </row>
    <row r="23" spans="1:15" ht="12" customHeight="1">
      <c r="A23" s="230">
        <v>4.5</v>
      </c>
      <c r="B23" s="231">
        <f t="shared" si="0"/>
        <v>149.5</v>
      </c>
      <c r="C23" s="231">
        <f t="shared" si="1"/>
        <v>42</v>
      </c>
      <c r="D23" s="229" t="s">
        <v>129</v>
      </c>
      <c r="E23" s="248" t="s">
        <v>130</v>
      </c>
      <c r="F23" s="248">
        <v>98</v>
      </c>
      <c r="G23" s="236">
        <f t="shared" si="2"/>
        <v>0.21354166666666669</v>
      </c>
      <c r="H23" s="236">
        <f t="shared" si="3"/>
        <v>0.22083333333333333</v>
      </c>
      <c r="I23" s="236">
        <f t="shared" si="4"/>
        <v>0.22916666666666669</v>
      </c>
      <c r="J23" s="236">
        <f t="shared" si="5"/>
        <v>0.23878205128205127</v>
      </c>
      <c r="K23" s="236">
        <f t="shared" si="6"/>
        <v>0.25</v>
      </c>
      <c r="L23" s="32"/>
      <c r="N23" s="4"/>
      <c r="O23" s="4"/>
    </row>
    <row r="24" spans="1:15" ht="12" customHeight="1">
      <c r="A24" s="230">
        <v>3</v>
      </c>
      <c r="B24" s="231">
        <f t="shared" si="0"/>
        <v>146.5</v>
      </c>
      <c r="C24" s="231">
        <f t="shared" si="1"/>
        <v>45</v>
      </c>
      <c r="D24" s="229" t="s">
        <v>131</v>
      </c>
      <c r="E24" s="248" t="s">
        <v>130</v>
      </c>
      <c r="F24" s="248">
        <v>56</v>
      </c>
      <c r="G24" s="236">
        <f t="shared" si="2"/>
        <v>0.22135416666666669</v>
      </c>
      <c r="H24" s="236">
        <f t="shared" si="3"/>
        <v>0.22916666666666666</v>
      </c>
      <c r="I24" s="236">
        <f t="shared" si="4"/>
        <v>0.23809523809523808</v>
      </c>
      <c r="J24" s="236">
        <f t="shared" si="5"/>
        <v>0.2483974358974359</v>
      </c>
      <c r="K24" s="236">
        <f t="shared" si="6"/>
        <v>0.2604166666666667</v>
      </c>
      <c r="L24" s="32"/>
      <c r="N24" s="4"/>
      <c r="O24" s="4"/>
    </row>
    <row r="25" spans="1:15" ht="12" customHeight="1">
      <c r="A25" s="230">
        <v>3</v>
      </c>
      <c r="B25" s="231">
        <f t="shared" si="0"/>
        <v>143.5</v>
      </c>
      <c r="C25" s="231">
        <f t="shared" si="1"/>
        <v>48</v>
      </c>
      <c r="D25" s="229" t="s">
        <v>132</v>
      </c>
      <c r="E25" s="248" t="s">
        <v>70</v>
      </c>
      <c r="F25" s="248">
        <v>90</v>
      </c>
      <c r="G25" s="236">
        <f t="shared" si="2"/>
        <v>0.22916666666666669</v>
      </c>
      <c r="H25" s="236">
        <f t="shared" si="3"/>
        <v>0.2375</v>
      </c>
      <c r="I25" s="236">
        <f t="shared" si="4"/>
        <v>0.24702380952380953</v>
      </c>
      <c r="J25" s="236">
        <f t="shared" si="5"/>
        <v>0.25801282051282054</v>
      </c>
      <c r="K25" s="236">
        <f t="shared" si="6"/>
        <v>0.2708333333333333</v>
      </c>
      <c r="L25" s="32"/>
      <c r="N25" s="4"/>
      <c r="O25" s="4"/>
    </row>
    <row r="26" spans="1:15" ht="12" customHeight="1" thickBot="1">
      <c r="A26" s="230">
        <v>5</v>
      </c>
      <c r="B26" s="231">
        <f t="shared" si="0"/>
        <v>138.5</v>
      </c>
      <c r="C26" s="231">
        <f t="shared" si="1"/>
        <v>53</v>
      </c>
      <c r="D26" s="229" t="s">
        <v>431</v>
      </c>
      <c r="E26" s="248" t="s">
        <v>433</v>
      </c>
      <c r="F26" s="248">
        <v>250</v>
      </c>
      <c r="G26" s="236">
        <f t="shared" si="2"/>
        <v>0.2421875</v>
      </c>
      <c r="H26" s="236">
        <f t="shared" si="3"/>
        <v>0.2513888888888889</v>
      </c>
      <c r="I26" s="236">
        <f t="shared" si="4"/>
        <v>0.2619047619047619</v>
      </c>
      <c r="J26" s="236">
        <f t="shared" si="5"/>
        <v>0.27403846153846156</v>
      </c>
      <c r="K26" s="236">
        <f t="shared" si="6"/>
        <v>0.2881944444444444</v>
      </c>
      <c r="L26" s="32"/>
      <c r="N26" s="4"/>
      <c r="O26" s="4"/>
    </row>
    <row r="27" spans="1:15" ht="12" customHeight="1" thickTop="1">
      <c r="A27" s="341">
        <v>0.5</v>
      </c>
      <c r="B27" s="342">
        <f t="shared" si="0"/>
        <v>138</v>
      </c>
      <c r="C27" s="342">
        <f t="shared" si="1"/>
        <v>53.5</v>
      </c>
      <c r="D27" s="354" t="s">
        <v>133</v>
      </c>
      <c r="E27" s="355" t="s">
        <v>433</v>
      </c>
      <c r="F27" s="355">
        <v>200</v>
      </c>
      <c r="G27" s="345">
        <f t="shared" si="2"/>
        <v>0.24348958333333331</v>
      </c>
      <c r="H27" s="345">
        <f t="shared" si="3"/>
        <v>0.25277777777777777</v>
      </c>
      <c r="I27" s="345">
        <f t="shared" si="4"/>
        <v>0.26339285714285715</v>
      </c>
      <c r="J27" s="345">
        <f t="shared" si="5"/>
        <v>0.27564102564102566</v>
      </c>
      <c r="K27" s="345">
        <f t="shared" si="6"/>
        <v>0.2899305555555555</v>
      </c>
      <c r="L27" s="32"/>
      <c r="N27" s="4"/>
      <c r="O27" s="4"/>
    </row>
    <row r="28" spans="1:15" ht="12" customHeight="1" thickBot="1">
      <c r="A28" s="346">
        <v>1</v>
      </c>
      <c r="B28" s="347">
        <f t="shared" si="0"/>
        <v>137</v>
      </c>
      <c r="C28" s="347">
        <f t="shared" si="1"/>
        <v>54.5</v>
      </c>
      <c r="D28" s="351" t="s">
        <v>432</v>
      </c>
      <c r="E28" s="353" t="s">
        <v>70</v>
      </c>
      <c r="F28" s="353">
        <v>227</v>
      </c>
      <c r="G28" s="350">
        <f t="shared" si="2"/>
        <v>0.24609375</v>
      </c>
      <c r="H28" s="350">
        <f t="shared" si="3"/>
        <v>0.25555555555555554</v>
      </c>
      <c r="I28" s="350">
        <f t="shared" si="4"/>
        <v>0.2663690476190476</v>
      </c>
      <c r="J28" s="350">
        <f t="shared" si="5"/>
        <v>0.27884615384615385</v>
      </c>
      <c r="K28" s="350">
        <f t="shared" si="6"/>
        <v>0.2934027777777778</v>
      </c>
      <c r="L28" s="32"/>
      <c r="N28" s="4"/>
      <c r="O28" s="4"/>
    </row>
    <row r="29" spans="1:15" ht="12" customHeight="1" thickTop="1">
      <c r="A29" s="230">
        <v>8</v>
      </c>
      <c r="B29" s="231">
        <f t="shared" si="0"/>
        <v>129</v>
      </c>
      <c r="C29" s="231">
        <f t="shared" si="1"/>
        <v>62.5</v>
      </c>
      <c r="D29" s="229" t="s">
        <v>134</v>
      </c>
      <c r="E29" s="248" t="s">
        <v>434</v>
      </c>
      <c r="F29" s="248">
        <v>59</v>
      </c>
      <c r="G29" s="236">
        <f t="shared" si="2"/>
        <v>0.2669270833333333</v>
      </c>
      <c r="H29" s="236">
        <f t="shared" si="3"/>
        <v>0.27777777777777773</v>
      </c>
      <c r="I29" s="236">
        <f t="shared" si="4"/>
        <v>0.2901785714285714</v>
      </c>
      <c r="J29" s="236">
        <f t="shared" si="5"/>
        <v>0.30448717948717946</v>
      </c>
      <c r="K29" s="236">
        <f t="shared" si="6"/>
        <v>0.3211805555555555</v>
      </c>
      <c r="L29" s="32"/>
      <c r="N29" s="4"/>
      <c r="O29" s="4"/>
    </row>
    <row r="30" spans="1:15" s="331" customFormat="1" ht="15.75" customHeight="1">
      <c r="A30" s="326">
        <v>0.5</v>
      </c>
      <c r="B30" s="327">
        <f t="shared" si="0"/>
        <v>128.5</v>
      </c>
      <c r="C30" s="327">
        <f t="shared" si="1"/>
        <v>63</v>
      </c>
      <c r="D30" s="282" t="s">
        <v>135</v>
      </c>
      <c r="E30" s="328"/>
      <c r="F30" s="328"/>
      <c r="G30" s="246">
        <f aca="true" t="shared" si="7" ref="G30:G49">SUM($G$9+$O$3*C30)</f>
        <v>0.2682291666666667</v>
      </c>
      <c r="H30" s="246">
        <f aca="true" t="shared" si="8" ref="H30:H49">SUM($H$9+$P$3*C30)</f>
        <v>0.2791666666666667</v>
      </c>
      <c r="I30" s="246">
        <f aca="true" t="shared" si="9" ref="I30:I49">SUM($I$9+$Q$3*C30)</f>
        <v>0.2916666666666667</v>
      </c>
      <c r="J30" s="246">
        <f aca="true" t="shared" si="10" ref="J30:J49">SUM($J$9+$R$3*C30)</f>
        <v>0.3060897435897436</v>
      </c>
      <c r="K30" s="246">
        <f aca="true" t="shared" si="11" ref="K30:K49">SUM($K$9+$S$3*C30)</f>
        <v>0.3229166666666667</v>
      </c>
      <c r="L30" s="329"/>
      <c r="M30" s="330"/>
      <c r="N30" s="330"/>
      <c r="O30" s="330"/>
    </row>
    <row r="31" spans="1:15" ht="12" customHeight="1">
      <c r="A31" s="230">
        <v>1</v>
      </c>
      <c r="B31" s="231">
        <f t="shared" si="0"/>
        <v>127.5</v>
      </c>
      <c r="C31" s="231">
        <f t="shared" si="1"/>
        <v>64</v>
      </c>
      <c r="D31" s="237" t="s">
        <v>435</v>
      </c>
      <c r="E31" s="233" t="s">
        <v>436</v>
      </c>
      <c r="F31" s="248">
        <v>43</v>
      </c>
      <c r="G31" s="236">
        <f t="shared" si="7"/>
        <v>0.2708333333333333</v>
      </c>
      <c r="H31" s="236">
        <f t="shared" si="8"/>
        <v>0.28194444444444444</v>
      </c>
      <c r="I31" s="236">
        <f t="shared" si="9"/>
        <v>0.29464285714285715</v>
      </c>
      <c r="J31" s="236">
        <f t="shared" si="10"/>
        <v>0.3092948717948718</v>
      </c>
      <c r="K31" s="236">
        <f t="shared" si="11"/>
        <v>0.3263888888888889</v>
      </c>
      <c r="L31" s="32"/>
      <c r="N31" s="4"/>
      <c r="O31" s="4"/>
    </row>
    <row r="32" spans="1:15" ht="12" customHeight="1">
      <c r="A32" s="230">
        <v>6.5</v>
      </c>
      <c r="B32" s="231">
        <f t="shared" si="0"/>
        <v>121</v>
      </c>
      <c r="C32" s="231">
        <f t="shared" si="1"/>
        <v>70.5</v>
      </c>
      <c r="D32" s="229" t="s">
        <v>136</v>
      </c>
      <c r="E32" s="248" t="s">
        <v>137</v>
      </c>
      <c r="F32" s="248">
        <v>48</v>
      </c>
      <c r="G32" s="236">
        <f t="shared" si="7"/>
        <v>0.2877604166666667</v>
      </c>
      <c r="H32" s="236">
        <f t="shared" si="8"/>
        <v>0.3</v>
      </c>
      <c r="I32" s="236">
        <f t="shared" si="9"/>
        <v>0.31398809523809523</v>
      </c>
      <c r="J32" s="236">
        <f t="shared" si="10"/>
        <v>0.3301282051282051</v>
      </c>
      <c r="K32" s="236">
        <f t="shared" si="11"/>
        <v>0.3489583333333333</v>
      </c>
      <c r="L32" s="32"/>
      <c r="N32" s="4"/>
      <c r="O32" s="4"/>
    </row>
    <row r="33" spans="1:15" ht="12" customHeight="1">
      <c r="A33" s="230">
        <v>8</v>
      </c>
      <c r="B33" s="231">
        <f t="shared" si="0"/>
        <v>113</v>
      </c>
      <c r="C33" s="231">
        <f t="shared" si="1"/>
        <v>78.5</v>
      </c>
      <c r="D33" s="235" t="s">
        <v>438</v>
      </c>
      <c r="E33" s="233" t="s">
        <v>439</v>
      </c>
      <c r="F33" s="248">
        <v>165</v>
      </c>
      <c r="G33" s="236">
        <f t="shared" si="7"/>
        <v>0.30859375</v>
      </c>
      <c r="H33" s="236">
        <f t="shared" si="8"/>
        <v>0.3222222222222222</v>
      </c>
      <c r="I33" s="236">
        <f t="shared" si="9"/>
        <v>0.337797619047619</v>
      </c>
      <c r="J33" s="236">
        <f t="shared" si="10"/>
        <v>0.3557692307692308</v>
      </c>
      <c r="K33" s="236">
        <f t="shared" si="11"/>
        <v>0.3767361111111111</v>
      </c>
      <c r="L33" s="32"/>
      <c r="N33" s="4"/>
      <c r="O33" s="4"/>
    </row>
    <row r="34" spans="1:15" ht="12" customHeight="1">
      <c r="A34" s="230">
        <v>1</v>
      </c>
      <c r="B34" s="231">
        <f t="shared" si="0"/>
        <v>112</v>
      </c>
      <c r="C34" s="231">
        <f t="shared" si="1"/>
        <v>79.5</v>
      </c>
      <c r="D34" s="228" t="s">
        <v>138</v>
      </c>
      <c r="E34" s="233" t="s">
        <v>437</v>
      </c>
      <c r="F34" s="248">
        <v>167</v>
      </c>
      <c r="G34" s="236">
        <f t="shared" si="7"/>
        <v>0.3111979166666667</v>
      </c>
      <c r="H34" s="236">
        <f t="shared" si="8"/>
        <v>0.32499999999999996</v>
      </c>
      <c r="I34" s="236">
        <f t="shared" si="9"/>
        <v>0.34077380952380953</v>
      </c>
      <c r="J34" s="236">
        <f t="shared" si="10"/>
        <v>0.358974358974359</v>
      </c>
      <c r="K34" s="236">
        <f t="shared" si="11"/>
        <v>0.3802083333333333</v>
      </c>
      <c r="L34" s="32"/>
      <c r="N34" s="4"/>
      <c r="O34" s="4"/>
    </row>
    <row r="35" spans="1:15" ht="12" customHeight="1">
      <c r="A35" s="230">
        <v>1.5</v>
      </c>
      <c r="B35" s="231">
        <f t="shared" si="0"/>
        <v>110.5</v>
      </c>
      <c r="C35" s="231">
        <f t="shared" si="1"/>
        <v>81</v>
      </c>
      <c r="D35" s="229" t="s">
        <v>139</v>
      </c>
      <c r="E35" s="233" t="s">
        <v>986</v>
      </c>
      <c r="F35" s="248">
        <v>115</v>
      </c>
      <c r="G35" s="236">
        <f t="shared" si="7"/>
        <v>0.3151041666666667</v>
      </c>
      <c r="H35" s="236">
        <f t="shared" si="8"/>
        <v>0.32916666666666666</v>
      </c>
      <c r="I35" s="236">
        <f t="shared" si="9"/>
        <v>0.34523809523809523</v>
      </c>
      <c r="J35" s="236">
        <f t="shared" si="10"/>
        <v>0.36378205128205127</v>
      </c>
      <c r="K35" s="236">
        <f t="shared" si="11"/>
        <v>0.3854166666666667</v>
      </c>
      <c r="L35" s="32"/>
      <c r="N35" s="4"/>
      <c r="O35" s="4"/>
    </row>
    <row r="36" spans="1:15" ht="12" customHeight="1">
      <c r="A36" s="230">
        <v>3</v>
      </c>
      <c r="B36" s="231">
        <f t="shared" si="0"/>
        <v>107.5</v>
      </c>
      <c r="C36" s="231">
        <f t="shared" si="1"/>
        <v>84</v>
      </c>
      <c r="D36" s="228" t="s">
        <v>135</v>
      </c>
      <c r="E36" s="233" t="s">
        <v>82</v>
      </c>
      <c r="F36" s="248">
        <v>110</v>
      </c>
      <c r="G36" s="236">
        <f t="shared" si="7"/>
        <v>0.3229166666666667</v>
      </c>
      <c r="H36" s="236">
        <f t="shared" si="8"/>
        <v>0.33749999999999997</v>
      </c>
      <c r="I36" s="236">
        <f t="shared" si="9"/>
        <v>0.3541666666666667</v>
      </c>
      <c r="J36" s="236">
        <f t="shared" si="10"/>
        <v>0.3733974358974359</v>
      </c>
      <c r="K36" s="236">
        <f t="shared" si="11"/>
        <v>0.3958333333333333</v>
      </c>
      <c r="L36" s="32"/>
      <c r="N36" s="4"/>
      <c r="O36" s="4"/>
    </row>
    <row r="37" spans="1:15" ht="12" customHeight="1">
      <c r="A37" s="230">
        <v>2</v>
      </c>
      <c r="B37" s="231">
        <f t="shared" si="0"/>
        <v>105.5</v>
      </c>
      <c r="C37" s="231">
        <f t="shared" si="1"/>
        <v>86</v>
      </c>
      <c r="D37" s="235" t="s">
        <v>987</v>
      </c>
      <c r="E37" s="233" t="s">
        <v>82</v>
      </c>
      <c r="F37" s="248">
        <v>150</v>
      </c>
      <c r="G37" s="236">
        <f t="shared" si="7"/>
        <v>0.328125</v>
      </c>
      <c r="H37" s="236">
        <f t="shared" si="8"/>
        <v>0.34305555555555556</v>
      </c>
      <c r="I37" s="236">
        <f t="shared" si="9"/>
        <v>0.3601190476190476</v>
      </c>
      <c r="J37" s="236">
        <f t="shared" si="10"/>
        <v>0.3798076923076923</v>
      </c>
      <c r="K37" s="236">
        <f t="shared" si="11"/>
        <v>0.4027777777777778</v>
      </c>
      <c r="L37" s="32"/>
      <c r="N37" s="4"/>
      <c r="O37" s="4"/>
    </row>
    <row r="38" spans="1:15" ht="12" customHeight="1">
      <c r="A38" s="230">
        <v>3.5</v>
      </c>
      <c r="B38" s="231">
        <f t="shared" si="0"/>
        <v>102</v>
      </c>
      <c r="C38" s="231">
        <f t="shared" si="1"/>
        <v>89.5</v>
      </c>
      <c r="D38" s="235" t="s">
        <v>1014</v>
      </c>
      <c r="E38" s="233" t="s">
        <v>988</v>
      </c>
      <c r="F38" s="248">
        <v>69</v>
      </c>
      <c r="G38" s="236">
        <f t="shared" si="7"/>
        <v>0.3372395833333333</v>
      </c>
      <c r="H38" s="236">
        <f t="shared" si="8"/>
        <v>0.35277777777777775</v>
      </c>
      <c r="I38" s="236">
        <f t="shared" si="9"/>
        <v>0.3705357142857143</v>
      </c>
      <c r="J38" s="236">
        <f t="shared" si="10"/>
        <v>0.391025641025641</v>
      </c>
      <c r="K38" s="236">
        <f t="shared" si="11"/>
        <v>0.4149305555555556</v>
      </c>
      <c r="L38" s="32"/>
      <c r="N38" s="4"/>
      <c r="O38" s="4"/>
    </row>
    <row r="39" spans="1:15" s="331" customFormat="1" ht="27" customHeight="1">
      <c r="A39" s="326">
        <v>4.5</v>
      </c>
      <c r="B39" s="327">
        <f t="shared" si="0"/>
        <v>97.5</v>
      </c>
      <c r="C39" s="327">
        <f t="shared" si="1"/>
        <v>94</v>
      </c>
      <c r="D39" s="332" t="s">
        <v>1015</v>
      </c>
      <c r="E39" s="332" t="s">
        <v>988</v>
      </c>
      <c r="F39" s="328">
        <v>63</v>
      </c>
      <c r="G39" s="246">
        <f t="shared" si="7"/>
        <v>0.3489583333333333</v>
      </c>
      <c r="H39" s="246">
        <f t="shared" si="8"/>
        <v>0.36527777777777776</v>
      </c>
      <c r="I39" s="246">
        <f t="shared" si="9"/>
        <v>0.38392857142857145</v>
      </c>
      <c r="J39" s="246">
        <f t="shared" si="10"/>
        <v>0.40544871794871795</v>
      </c>
      <c r="K39" s="246">
        <f t="shared" si="11"/>
        <v>0.4305555555555556</v>
      </c>
      <c r="L39" s="329"/>
      <c r="M39" s="330"/>
      <c r="N39" s="330"/>
      <c r="O39" s="330"/>
    </row>
    <row r="40" spans="1:15" ht="12" customHeight="1">
      <c r="A40" s="230">
        <v>5.5</v>
      </c>
      <c r="B40" s="231">
        <f t="shared" si="0"/>
        <v>92</v>
      </c>
      <c r="C40" s="231">
        <f t="shared" si="1"/>
        <v>99.5</v>
      </c>
      <c r="D40" s="235" t="s">
        <v>989</v>
      </c>
      <c r="E40" s="233"/>
      <c r="F40" s="248"/>
      <c r="G40" s="236">
        <f t="shared" si="7"/>
        <v>0.36328125</v>
      </c>
      <c r="H40" s="236">
        <f t="shared" si="8"/>
        <v>0.38055555555555554</v>
      </c>
      <c r="I40" s="236">
        <f t="shared" si="9"/>
        <v>0.40029761904761907</v>
      </c>
      <c r="J40" s="236">
        <f t="shared" si="10"/>
        <v>0.4230769230769231</v>
      </c>
      <c r="K40" s="236">
        <f t="shared" si="11"/>
        <v>0.4496527777777778</v>
      </c>
      <c r="L40" s="32"/>
      <c r="N40" s="4"/>
      <c r="O40" s="4"/>
    </row>
    <row r="41" spans="1:15" s="331" customFormat="1" ht="28.5" customHeight="1">
      <c r="A41" s="326">
        <v>3</v>
      </c>
      <c r="B41" s="327">
        <f t="shared" si="0"/>
        <v>89</v>
      </c>
      <c r="C41" s="327">
        <f t="shared" si="1"/>
        <v>102.5</v>
      </c>
      <c r="D41" s="332" t="s">
        <v>990</v>
      </c>
      <c r="E41" s="332" t="s">
        <v>419</v>
      </c>
      <c r="F41" s="328">
        <v>57</v>
      </c>
      <c r="G41" s="246">
        <f t="shared" si="7"/>
        <v>0.37109375</v>
      </c>
      <c r="H41" s="246">
        <f t="shared" si="8"/>
        <v>0.3888888888888889</v>
      </c>
      <c r="I41" s="246">
        <f t="shared" si="9"/>
        <v>0.40922619047619047</v>
      </c>
      <c r="J41" s="246">
        <f t="shared" si="10"/>
        <v>0.4326923076923077</v>
      </c>
      <c r="K41" s="246">
        <f t="shared" si="11"/>
        <v>0.4600694444444444</v>
      </c>
      <c r="L41" s="329"/>
      <c r="M41" s="330"/>
      <c r="N41" s="330"/>
      <c r="O41" s="330"/>
    </row>
    <row r="42" spans="1:15" ht="12" customHeight="1">
      <c r="A42" s="230">
        <v>2.5</v>
      </c>
      <c r="B42" s="231">
        <f t="shared" si="0"/>
        <v>86.5</v>
      </c>
      <c r="C42" s="231">
        <f t="shared" si="1"/>
        <v>105</v>
      </c>
      <c r="D42" s="241" t="s">
        <v>991</v>
      </c>
      <c r="E42" s="267" t="s">
        <v>419</v>
      </c>
      <c r="F42" s="267">
        <v>87</v>
      </c>
      <c r="G42" s="236">
        <f t="shared" si="7"/>
        <v>0.3776041666666667</v>
      </c>
      <c r="H42" s="236">
        <f t="shared" si="8"/>
        <v>0.3958333333333333</v>
      </c>
      <c r="I42" s="236">
        <f t="shared" si="9"/>
        <v>0.4166666666666667</v>
      </c>
      <c r="J42" s="236">
        <f t="shared" si="10"/>
        <v>0.4407051282051282</v>
      </c>
      <c r="K42" s="236">
        <f t="shared" si="11"/>
        <v>0.46875</v>
      </c>
      <c r="L42" s="32"/>
      <c r="N42" s="4"/>
      <c r="O42" s="4"/>
    </row>
    <row r="43" spans="1:15" ht="12" customHeight="1">
      <c r="A43" s="289">
        <v>3</v>
      </c>
      <c r="B43" s="231">
        <f t="shared" si="0"/>
        <v>83.5</v>
      </c>
      <c r="C43" s="231">
        <f t="shared" si="1"/>
        <v>108</v>
      </c>
      <c r="D43" s="255" t="s">
        <v>992</v>
      </c>
      <c r="E43" s="205" t="s">
        <v>419</v>
      </c>
      <c r="F43" s="290">
        <v>60</v>
      </c>
      <c r="G43" s="236">
        <f t="shared" si="7"/>
        <v>0.3854166666666667</v>
      </c>
      <c r="H43" s="236">
        <f t="shared" si="8"/>
        <v>0.4041666666666667</v>
      </c>
      <c r="I43" s="236">
        <f t="shared" si="9"/>
        <v>0.4255952380952381</v>
      </c>
      <c r="J43" s="236">
        <f t="shared" si="10"/>
        <v>0.45032051282051283</v>
      </c>
      <c r="K43" s="236">
        <f t="shared" si="11"/>
        <v>0.4791666666666667</v>
      </c>
      <c r="L43" s="32"/>
      <c r="N43" s="4"/>
      <c r="O43" s="4"/>
    </row>
    <row r="44" spans="1:15" ht="12" customHeight="1">
      <c r="A44" s="289">
        <v>1</v>
      </c>
      <c r="B44" s="231">
        <f t="shared" si="0"/>
        <v>82.5</v>
      </c>
      <c r="C44" s="231">
        <f t="shared" si="1"/>
        <v>109</v>
      </c>
      <c r="D44" s="255" t="s">
        <v>993</v>
      </c>
      <c r="E44" s="205" t="s">
        <v>141</v>
      </c>
      <c r="F44" s="290">
        <v>57</v>
      </c>
      <c r="G44" s="236">
        <f t="shared" si="7"/>
        <v>0.3880208333333333</v>
      </c>
      <c r="H44" s="236">
        <f t="shared" si="8"/>
        <v>0.40694444444444444</v>
      </c>
      <c r="I44" s="236">
        <f t="shared" si="9"/>
        <v>0.42857142857142855</v>
      </c>
      <c r="J44" s="236">
        <f t="shared" si="10"/>
        <v>0.453525641025641</v>
      </c>
      <c r="K44" s="236">
        <f t="shared" si="11"/>
        <v>0.4826388888888889</v>
      </c>
      <c r="L44" s="32"/>
      <c r="N44" s="4"/>
      <c r="O44" s="4"/>
    </row>
    <row r="45" spans="1:15" ht="12" customHeight="1" hidden="1">
      <c r="A45" s="289"/>
      <c r="B45" s="231">
        <f t="shared" si="0"/>
        <v>82.5</v>
      </c>
      <c r="C45" s="231">
        <f t="shared" si="1"/>
        <v>109</v>
      </c>
      <c r="D45" s="255"/>
      <c r="E45" s="209"/>
      <c r="F45" s="290"/>
      <c r="G45" s="236">
        <f t="shared" si="7"/>
        <v>0.3880208333333333</v>
      </c>
      <c r="H45" s="236">
        <f t="shared" si="8"/>
        <v>0.40694444444444444</v>
      </c>
      <c r="I45" s="236">
        <f t="shared" si="9"/>
        <v>0.42857142857142855</v>
      </c>
      <c r="J45" s="236">
        <f t="shared" si="10"/>
        <v>0.453525641025641</v>
      </c>
      <c r="K45" s="236">
        <f t="shared" si="11"/>
        <v>0.4826388888888889</v>
      </c>
      <c r="L45" s="32"/>
      <c r="N45" s="4"/>
      <c r="O45" s="4"/>
    </row>
    <row r="46" spans="1:15" ht="12" customHeight="1" hidden="1">
      <c r="A46" s="230"/>
      <c r="B46" s="231">
        <f t="shared" si="0"/>
        <v>82.5</v>
      </c>
      <c r="C46" s="231">
        <f t="shared" si="1"/>
        <v>109</v>
      </c>
      <c r="D46" s="229"/>
      <c r="E46" s="210"/>
      <c r="F46" s="248"/>
      <c r="G46" s="236">
        <f t="shared" si="7"/>
        <v>0.3880208333333333</v>
      </c>
      <c r="H46" s="236">
        <f t="shared" si="8"/>
        <v>0.40694444444444444</v>
      </c>
      <c r="I46" s="236">
        <f t="shared" si="9"/>
        <v>0.42857142857142855</v>
      </c>
      <c r="J46" s="236">
        <f t="shared" si="10"/>
        <v>0.453525641025641</v>
      </c>
      <c r="K46" s="236">
        <f t="shared" si="11"/>
        <v>0.4826388888888889</v>
      </c>
      <c r="N46" s="4"/>
      <c r="O46" s="4"/>
    </row>
    <row r="47" spans="1:15" ht="12" customHeight="1" hidden="1">
      <c r="A47" s="230"/>
      <c r="B47" s="231">
        <f t="shared" si="0"/>
        <v>82.5</v>
      </c>
      <c r="C47" s="231">
        <f t="shared" si="1"/>
        <v>109</v>
      </c>
      <c r="D47" s="229"/>
      <c r="E47" s="210"/>
      <c r="F47" s="248"/>
      <c r="G47" s="236">
        <f t="shared" si="7"/>
        <v>0.3880208333333333</v>
      </c>
      <c r="H47" s="236">
        <f t="shared" si="8"/>
        <v>0.40694444444444444</v>
      </c>
      <c r="I47" s="236">
        <f t="shared" si="9"/>
        <v>0.42857142857142855</v>
      </c>
      <c r="J47" s="236">
        <f t="shared" si="10"/>
        <v>0.453525641025641</v>
      </c>
      <c r="K47" s="236">
        <f t="shared" si="11"/>
        <v>0.4826388888888889</v>
      </c>
      <c r="N47" s="4"/>
      <c r="O47" s="4"/>
    </row>
    <row r="48" spans="1:15" ht="12" customHeight="1" hidden="1">
      <c r="A48" s="230"/>
      <c r="B48" s="231">
        <f t="shared" si="0"/>
        <v>82.5</v>
      </c>
      <c r="C48" s="231">
        <f t="shared" si="1"/>
        <v>109</v>
      </c>
      <c r="D48" s="229"/>
      <c r="E48" s="210"/>
      <c r="F48" s="248"/>
      <c r="G48" s="236">
        <f t="shared" si="7"/>
        <v>0.3880208333333333</v>
      </c>
      <c r="H48" s="236">
        <f t="shared" si="8"/>
        <v>0.40694444444444444</v>
      </c>
      <c r="I48" s="236">
        <f t="shared" si="9"/>
        <v>0.42857142857142855</v>
      </c>
      <c r="J48" s="236">
        <f t="shared" si="10"/>
        <v>0.453525641025641</v>
      </c>
      <c r="K48" s="236">
        <f t="shared" si="11"/>
        <v>0.4826388888888889</v>
      </c>
      <c r="N48" s="4"/>
      <c r="O48" s="4"/>
    </row>
    <row r="49" spans="1:15" ht="12" customHeight="1">
      <c r="A49" s="252">
        <v>4</v>
      </c>
      <c r="B49" s="231">
        <f t="shared" si="0"/>
        <v>78.5</v>
      </c>
      <c r="C49" s="231">
        <f t="shared" si="1"/>
        <v>113</v>
      </c>
      <c r="D49" s="232" t="s">
        <v>140</v>
      </c>
      <c r="E49" s="248"/>
      <c r="F49" s="248">
        <v>112</v>
      </c>
      <c r="G49" s="236">
        <f t="shared" si="7"/>
        <v>0.3984375</v>
      </c>
      <c r="H49" s="236">
        <f t="shared" si="8"/>
        <v>0.4180555555555555</v>
      </c>
      <c r="I49" s="236">
        <f t="shared" si="9"/>
        <v>0.44047619047619047</v>
      </c>
      <c r="J49" s="236">
        <f t="shared" si="10"/>
        <v>0.46634615384615385</v>
      </c>
      <c r="K49" s="236">
        <f t="shared" si="11"/>
        <v>0.4965277777777778</v>
      </c>
      <c r="N49" s="4"/>
      <c r="O49" s="4"/>
    </row>
    <row r="50" spans="1:13" s="142" customFormat="1" ht="12" customHeight="1">
      <c r="A50" s="242"/>
      <c r="B50" s="242"/>
      <c r="C50" s="242"/>
      <c r="D50" s="243" t="s">
        <v>19</v>
      </c>
      <c r="E50" s="299"/>
      <c r="F50" s="291"/>
      <c r="G50" s="291"/>
      <c r="H50" s="246"/>
      <c r="I50" s="246"/>
      <c r="J50" s="246"/>
      <c r="K50" s="246"/>
      <c r="M50" s="143"/>
    </row>
    <row r="51" spans="1:12" ht="12" customHeight="1">
      <c r="A51" s="230">
        <v>0</v>
      </c>
      <c r="B51" s="231">
        <f>B49</f>
        <v>78.5</v>
      </c>
      <c r="C51" s="231">
        <f>C49</f>
        <v>113</v>
      </c>
      <c r="D51" s="232" t="s">
        <v>140</v>
      </c>
      <c r="E51" s="248" t="s">
        <v>141</v>
      </c>
      <c r="F51" s="248"/>
      <c r="G51" s="234">
        <f>$L$6</f>
        <v>0.46875</v>
      </c>
      <c r="H51" s="234">
        <f>$L$6</f>
        <v>0.46875</v>
      </c>
      <c r="I51" s="234">
        <f>$L$6</f>
        <v>0.46875</v>
      </c>
      <c r="J51" s="234">
        <f>$M$6</f>
        <v>0.46875</v>
      </c>
      <c r="K51" s="234">
        <f>$M$6</f>
        <v>0.46875</v>
      </c>
      <c r="L51" s="35">
        <f>A51</f>
        <v>0</v>
      </c>
    </row>
    <row r="52" spans="1:12" ht="12" customHeight="1">
      <c r="A52" s="230">
        <v>4</v>
      </c>
      <c r="B52" s="231">
        <f>B51-A52</f>
        <v>74.5</v>
      </c>
      <c r="C52" s="231">
        <f>C51+A52</f>
        <v>117</v>
      </c>
      <c r="D52" s="235" t="s">
        <v>440</v>
      </c>
      <c r="E52" s="233" t="s">
        <v>141</v>
      </c>
      <c r="F52" s="248">
        <v>159</v>
      </c>
      <c r="G52" s="236">
        <f aca="true" t="shared" si="12" ref="G52:G62">SUM($G$51+$O$3*L52)</f>
        <v>0.4791666666666667</v>
      </c>
      <c r="H52" s="236">
        <f aca="true" t="shared" si="13" ref="H52:H62">SUM($H$51+$P$3*L52)</f>
        <v>0.4798611111111111</v>
      </c>
      <c r="I52" s="236">
        <f aca="true" t="shared" si="14" ref="I52:I62">SUM($I$51+$Q$3*L52)</f>
        <v>0.4806547619047619</v>
      </c>
      <c r="J52" s="236">
        <f aca="true" t="shared" si="15" ref="J52:J62">SUM($J$51+$R$3*L52)</f>
        <v>0.48157051282051283</v>
      </c>
      <c r="K52" s="236">
        <f aca="true" t="shared" si="16" ref="K52:K62">SUM($K$51+$S$3*L52)</f>
        <v>0.4826388888888889</v>
      </c>
      <c r="L52" s="35">
        <f aca="true" t="shared" si="17" ref="L52:L62">L51+A52</f>
        <v>4</v>
      </c>
    </row>
    <row r="53" spans="1:12" ht="12" customHeight="1">
      <c r="A53" s="230">
        <v>3.5</v>
      </c>
      <c r="B53" s="231">
        <f aca="true" t="shared" si="18" ref="B53:B80">B52-A53</f>
        <v>71</v>
      </c>
      <c r="C53" s="231">
        <f aca="true" t="shared" si="19" ref="C53:C80">C52+A53</f>
        <v>120.5</v>
      </c>
      <c r="D53" s="229" t="s">
        <v>142</v>
      </c>
      <c r="E53" s="248" t="s">
        <v>73</v>
      </c>
      <c r="F53" s="248">
        <v>201</v>
      </c>
      <c r="G53" s="236">
        <f t="shared" si="12"/>
        <v>0.48828125</v>
      </c>
      <c r="H53" s="236">
        <f t="shared" si="13"/>
        <v>0.4895833333333333</v>
      </c>
      <c r="I53" s="236">
        <f t="shared" si="14"/>
        <v>0.49107142857142855</v>
      </c>
      <c r="J53" s="236">
        <f t="shared" si="15"/>
        <v>0.49278846153846156</v>
      </c>
      <c r="K53" s="236">
        <f t="shared" si="16"/>
        <v>0.4947916666666667</v>
      </c>
      <c r="L53" s="35">
        <f t="shared" si="17"/>
        <v>7.5</v>
      </c>
    </row>
    <row r="54" spans="1:12" ht="12" customHeight="1">
      <c r="A54" s="230">
        <v>6</v>
      </c>
      <c r="B54" s="231">
        <f t="shared" si="18"/>
        <v>65</v>
      </c>
      <c r="C54" s="231">
        <f t="shared" si="19"/>
        <v>126.5</v>
      </c>
      <c r="D54" s="229" t="s">
        <v>143</v>
      </c>
      <c r="E54" s="248" t="s">
        <v>144</v>
      </c>
      <c r="F54" s="248">
        <v>313</v>
      </c>
      <c r="G54" s="236">
        <f t="shared" si="12"/>
        <v>0.50390625</v>
      </c>
      <c r="H54" s="236">
        <f t="shared" si="13"/>
        <v>0.50625</v>
      </c>
      <c r="I54" s="236">
        <f t="shared" si="14"/>
        <v>0.5089285714285714</v>
      </c>
      <c r="J54" s="236">
        <f t="shared" si="15"/>
        <v>0.5120192307692307</v>
      </c>
      <c r="K54" s="236">
        <f t="shared" si="16"/>
        <v>0.515625</v>
      </c>
      <c r="L54" s="35">
        <f t="shared" si="17"/>
        <v>13.5</v>
      </c>
    </row>
    <row r="55" spans="1:12" ht="12" customHeight="1">
      <c r="A55" s="230">
        <v>5</v>
      </c>
      <c r="B55" s="231">
        <f t="shared" si="18"/>
        <v>60</v>
      </c>
      <c r="C55" s="231">
        <f t="shared" si="19"/>
        <v>131.5</v>
      </c>
      <c r="D55" s="235" t="s">
        <v>441</v>
      </c>
      <c r="E55" s="233" t="s">
        <v>144</v>
      </c>
      <c r="F55" s="248">
        <v>452</v>
      </c>
      <c r="G55" s="236">
        <f t="shared" si="12"/>
        <v>0.5169270833333334</v>
      </c>
      <c r="H55" s="236">
        <f t="shared" si="13"/>
        <v>0.5201388888888889</v>
      </c>
      <c r="I55" s="236">
        <f t="shared" si="14"/>
        <v>0.5238095238095238</v>
      </c>
      <c r="J55" s="236">
        <f t="shared" si="15"/>
        <v>0.5280448717948718</v>
      </c>
      <c r="K55" s="236">
        <f t="shared" si="16"/>
        <v>0.5329861111111112</v>
      </c>
      <c r="L55" s="35">
        <f t="shared" si="17"/>
        <v>18.5</v>
      </c>
    </row>
    <row r="56" spans="1:12" ht="12" customHeight="1">
      <c r="A56" s="230">
        <v>2</v>
      </c>
      <c r="B56" s="231">
        <f t="shared" si="18"/>
        <v>58</v>
      </c>
      <c r="C56" s="231">
        <f t="shared" si="19"/>
        <v>133.5</v>
      </c>
      <c r="D56" s="235" t="s">
        <v>442</v>
      </c>
      <c r="E56" s="248" t="s">
        <v>144</v>
      </c>
      <c r="F56" s="248">
        <v>524</v>
      </c>
      <c r="G56" s="236">
        <f t="shared" si="12"/>
        <v>0.5221354166666666</v>
      </c>
      <c r="H56" s="236">
        <f t="shared" si="13"/>
        <v>0.5256944444444445</v>
      </c>
      <c r="I56" s="236">
        <f t="shared" si="14"/>
        <v>0.5297619047619048</v>
      </c>
      <c r="J56" s="236">
        <f t="shared" si="15"/>
        <v>0.5344551282051282</v>
      </c>
      <c r="K56" s="236">
        <f t="shared" si="16"/>
        <v>0.5399305555555556</v>
      </c>
      <c r="L56" s="35">
        <f t="shared" si="17"/>
        <v>20.5</v>
      </c>
    </row>
    <row r="57" spans="1:12" ht="12" customHeight="1">
      <c r="A57" s="230">
        <v>8.5</v>
      </c>
      <c r="B57" s="231">
        <f t="shared" si="18"/>
        <v>49.5</v>
      </c>
      <c r="C57" s="231">
        <f t="shared" si="19"/>
        <v>142</v>
      </c>
      <c r="D57" s="229" t="s">
        <v>145</v>
      </c>
      <c r="E57" s="248" t="s">
        <v>144</v>
      </c>
      <c r="F57" s="248">
        <v>1419</v>
      </c>
      <c r="G57" s="236">
        <f t="shared" si="12"/>
        <v>0.5442708333333334</v>
      </c>
      <c r="H57" s="236">
        <f t="shared" si="13"/>
        <v>0.5493055555555555</v>
      </c>
      <c r="I57" s="236">
        <f t="shared" si="14"/>
        <v>0.5550595238095238</v>
      </c>
      <c r="J57" s="236">
        <f t="shared" si="15"/>
        <v>0.561698717948718</v>
      </c>
      <c r="K57" s="236">
        <f t="shared" si="16"/>
        <v>0.5694444444444444</v>
      </c>
      <c r="L57" s="35">
        <f t="shared" si="17"/>
        <v>29</v>
      </c>
    </row>
    <row r="58" spans="1:12" ht="12" customHeight="1">
      <c r="A58" s="230">
        <v>6</v>
      </c>
      <c r="B58" s="231">
        <f t="shared" si="18"/>
        <v>43.5</v>
      </c>
      <c r="C58" s="231">
        <f t="shared" si="19"/>
        <v>148</v>
      </c>
      <c r="D58" s="239" t="s">
        <v>146</v>
      </c>
      <c r="E58" s="233" t="s">
        <v>144</v>
      </c>
      <c r="F58" s="233">
        <v>1912</v>
      </c>
      <c r="G58" s="236">
        <f t="shared" si="12"/>
        <v>0.5598958333333334</v>
      </c>
      <c r="H58" s="236">
        <f t="shared" si="13"/>
        <v>0.5659722222222222</v>
      </c>
      <c r="I58" s="236">
        <f t="shared" si="14"/>
        <v>0.5729166666666666</v>
      </c>
      <c r="J58" s="236">
        <f t="shared" si="15"/>
        <v>0.5809294871794872</v>
      </c>
      <c r="K58" s="236">
        <f t="shared" si="16"/>
        <v>0.5902777777777778</v>
      </c>
      <c r="L58" s="35">
        <f t="shared" si="17"/>
        <v>35</v>
      </c>
    </row>
    <row r="59" spans="1:12" ht="12" customHeight="1">
      <c r="A59" s="230">
        <v>22</v>
      </c>
      <c r="B59" s="231">
        <f t="shared" si="18"/>
        <v>21.5</v>
      </c>
      <c r="C59" s="231">
        <f t="shared" si="19"/>
        <v>170</v>
      </c>
      <c r="D59" s="235" t="s">
        <v>446</v>
      </c>
      <c r="E59" s="233" t="s">
        <v>443</v>
      </c>
      <c r="F59" s="248">
        <v>330</v>
      </c>
      <c r="G59" s="236">
        <f t="shared" si="12"/>
        <v>0.6171875</v>
      </c>
      <c r="H59" s="236">
        <f t="shared" si="13"/>
        <v>0.6270833333333333</v>
      </c>
      <c r="I59" s="236">
        <f t="shared" si="14"/>
        <v>0.6383928571428571</v>
      </c>
      <c r="J59" s="236">
        <f t="shared" si="15"/>
        <v>0.6514423076923077</v>
      </c>
      <c r="K59" s="236">
        <f t="shared" si="16"/>
        <v>0.6666666666666666</v>
      </c>
      <c r="L59" s="35">
        <f t="shared" si="17"/>
        <v>57</v>
      </c>
    </row>
    <row r="60" spans="1:12" ht="12" customHeight="1">
      <c r="A60" s="230">
        <v>2</v>
      </c>
      <c r="B60" s="231">
        <f t="shared" si="18"/>
        <v>19.5</v>
      </c>
      <c r="C60" s="231">
        <f t="shared" si="19"/>
        <v>172</v>
      </c>
      <c r="D60" s="235" t="s">
        <v>444</v>
      </c>
      <c r="E60" s="233" t="s">
        <v>419</v>
      </c>
      <c r="F60" s="248">
        <v>323</v>
      </c>
      <c r="G60" s="236">
        <f t="shared" si="12"/>
        <v>0.6223958333333333</v>
      </c>
      <c r="H60" s="236">
        <f t="shared" si="13"/>
        <v>0.6326388888888889</v>
      </c>
      <c r="I60" s="236">
        <f t="shared" si="14"/>
        <v>0.6443452380952381</v>
      </c>
      <c r="J60" s="236">
        <f t="shared" si="15"/>
        <v>0.6578525641025641</v>
      </c>
      <c r="K60" s="236">
        <f t="shared" si="16"/>
        <v>0.6736111111111112</v>
      </c>
      <c r="L60" s="35">
        <f t="shared" si="17"/>
        <v>59</v>
      </c>
    </row>
    <row r="61" spans="1:12" ht="12" customHeight="1">
      <c r="A61" s="230">
        <v>2</v>
      </c>
      <c r="B61" s="231">
        <f t="shared" si="18"/>
        <v>17.5</v>
      </c>
      <c r="C61" s="231">
        <f t="shared" si="19"/>
        <v>174</v>
      </c>
      <c r="D61" s="255" t="s">
        <v>445</v>
      </c>
      <c r="E61" s="238" t="s">
        <v>56</v>
      </c>
      <c r="F61" s="291">
        <v>274</v>
      </c>
      <c r="G61" s="236">
        <f t="shared" si="12"/>
        <v>0.6276041666666666</v>
      </c>
      <c r="H61" s="236">
        <f t="shared" si="13"/>
        <v>0.6381944444444444</v>
      </c>
      <c r="I61" s="236">
        <f t="shared" si="14"/>
        <v>0.6502976190476191</v>
      </c>
      <c r="J61" s="236">
        <f t="shared" si="15"/>
        <v>0.6642628205128205</v>
      </c>
      <c r="K61" s="236">
        <f t="shared" si="16"/>
        <v>0.6805555555555556</v>
      </c>
      <c r="L61" s="35">
        <f t="shared" si="17"/>
        <v>61</v>
      </c>
    </row>
    <row r="62" spans="1:12" ht="12" customHeight="1">
      <c r="A62" s="230">
        <v>3</v>
      </c>
      <c r="B62" s="231">
        <f t="shared" si="18"/>
        <v>14.5</v>
      </c>
      <c r="C62" s="231">
        <f t="shared" si="19"/>
        <v>177</v>
      </c>
      <c r="D62" s="229" t="s">
        <v>147</v>
      </c>
      <c r="E62" s="233" t="s">
        <v>56</v>
      </c>
      <c r="F62" s="248">
        <v>270</v>
      </c>
      <c r="G62" s="236">
        <f t="shared" si="12"/>
        <v>0.6354166666666666</v>
      </c>
      <c r="H62" s="236">
        <f t="shared" si="13"/>
        <v>0.6465277777777778</v>
      </c>
      <c r="I62" s="236">
        <f t="shared" si="14"/>
        <v>0.6592261904761905</v>
      </c>
      <c r="J62" s="236">
        <f t="shared" si="15"/>
        <v>0.6738782051282051</v>
      </c>
      <c r="K62" s="236">
        <f t="shared" si="16"/>
        <v>0.6909722222222222</v>
      </c>
      <c r="L62" s="35">
        <f t="shared" si="17"/>
        <v>64</v>
      </c>
    </row>
    <row r="63" spans="1:12" ht="12" customHeight="1">
      <c r="A63" s="230">
        <v>2.5</v>
      </c>
      <c r="B63" s="231">
        <f t="shared" si="18"/>
        <v>12</v>
      </c>
      <c r="C63" s="231">
        <f t="shared" si="19"/>
        <v>179.5</v>
      </c>
      <c r="D63" s="228" t="s">
        <v>138</v>
      </c>
      <c r="E63" s="233" t="s">
        <v>57</v>
      </c>
      <c r="F63" s="248">
        <v>274</v>
      </c>
      <c r="G63" s="236">
        <f aca="true" t="shared" si="20" ref="G63:G69">SUM($G$51+$O$3*L63)</f>
        <v>0.6419270833333333</v>
      </c>
      <c r="H63" s="236">
        <f aca="true" t="shared" si="21" ref="H63:H69">SUM($H$51+$P$3*L63)</f>
        <v>0.6534722222222222</v>
      </c>
      <c r="I63" s="236">
        <f aca="true" t="shared" si="22" ref="I63:I69">SUM($I$51+$Q$3*L63)</f>
        <v>0.6666666666666666</v>
      </c>
      <c r="J63" s="236">
        <f aca="true" t="shared" si="23" ref="J63:J69">SUM($J$51+$R$3*L63)</f>
        <v>0.6818910256410257</v>
      </c>
      <c r="K63" s="236">
        <f aca="true" t="shared" si="24" ref="K63:K69">SUM($K$51+$S$3*L63)</f>
        <v>0.6996527777777778</v>
      </c>
      <c r="L63" s="35">
        <f aca="true" t="shared" si="25" ref="L63:L69">L62+A63</f>
        <v>66.5</v>
      </c>
    </row>
    <row r="64" spans="1:12" ht="12" customHeight="1">
      <c r="A64" s="230">
        <v>2</v>
      </c>
      <c r="B64" s="231">
        <f t="shared" si="18"/>
        <v>10</v>
      </c>
      <c r="C64" s="231">
        <f t="shared" si="19"/>
        <v>181.5</v>
      </c>
      <c r="D64" s="229" t="s">
        <v>148</v>
      </c>
      <c r="E64" s="248" t="s">
        <v>57</v>
      </c>
      <c r="F64" s="248">
        <v>272</v>
      </c>
      <c r="G64" s="236">
        <f t="shared" si="20"/>
        <v>0.6471354166666666</v>
      </c>
      <c r="H64" s="236">
        <f t="shared" si="21"/>
        <v>0.6590277777777778</v>
      </c>
      <c r="I64" s="236">
        <f t="shared" si="22"/>
        <v>0.6726190476190477</v>
      </c>
      <c r="J64" s="236">
        <f t="shared" si="23"/>
        <v>0.688301282051282</v>
      </c>
      <c r="K64" s="236">
        <f t="shared" si="24"/>
        <v>0.7065972222222222</v>
      </c>
      <c r="L64" s="35">
        <f t="shared" si="25"/>
        <v>68.5</v>
      </c>
    </row>
    <row r="65" spans="1:12" ht="12" customHeight="1" hidden="1">
      <c r="A65" s="230"/>
      <c r="B65" s="231">
        <f t="shared" si="18"/>
        <v>10</v>
      </c>
      <c r="C65" s="231">
        <f t="shared" si="19"/>
        <v>181.5</v>
      </c>
      <c r="D65" s="241"/>
      <c r="E65" s="267"/>
      <c r="F65" s="267"/>
      <c r="G65" s="236">
        <f t="shared" si="20"/>
        <v>0.6471354166666666</v>
      </c>
      <c r="H65" s="236">
        <f t="shared" si="21"/>
        <v>0.6590277777777778</v>
      </c>
      <c r="I65" s="236">
        <f t="shared" si="22"/>
        <v>0.6726190476190477</v>
      </c>
      <c r="J65" s="236">
        <f t="shared" si="23"/>
        <v>0.688301282051282</v>
      </c>
      <c r="K65" s="236">
        <f t="shared" si="24"/>
        <v>0.7065972222222222</v>
      </c>
      <c r="L65" s="35">
        <f t="shared" si="25"/>
        <v>68.5</v>
      </c>
    </row>
    <row r="66" spans="1:12" ht="12" customHeight="1" hidden="1">
      <c r="A66" s="230"/>
      <c r="B66" s="231">
        <f t="shared" si="18"/>
        <v>10</v>
      </c>
      <c r="C66" s="231">
        <f t="shared" si="19"/>
        <v>181.5</v>
      </c>
      <c r="D66" s="235"/>
      <c r="E66" s="206"/>
      <c r="F66" s="248"/>
      <c r="G66" s="236">
        <f t="shared" si="20"/>
        <v>0.6471354166666666</v>
      </c>
      <c r="H66" s="236">
        <f t="shared" si="21"/>
        <v>0.6590277777777778</v>
      </c>
      <c r="I66" s="236">
        <f t="shared" si="22"/>
        <v>0.6726190476190477</v>
      </c>
      <c r="J66" s="236">
        <f t="shared" si="23"/>
        <v>0.688301282051282</v>
      </c>
      <c r="K66" s="236">
        <f t="shared" si="24"/>
        <v>0.7065972222222222</v>
      </c>
      <c r="L66" s="35">
        <f t="shared" si="25"/>
        <v>68.5</v>
      </c>
    </row>
    <row r="67" spans="1:12" ht="12" customHeight="1" hidden="1">
      <c r="A67" s="230"/>
      <c r="B67" s="231">
        <f t="shared" si="18"/>
        <v>10</v>
      </c>
      <c r="C67" s="231">
        <f t="shared" si="19"/>
        <v>181.5</v>
      </c>
      <c r="D67" s="235"/>
      <c r="E67" s="206"/>
      <c r="F67" s="248"/>
      <c r="G67" s="236">
        <f t="shared" si="20"/>
        <v>0.6471354166666666</v>
      </c>
      <c r="H67" s="236">
        <f t="shared" si="21"/>
        <v>0.6590277777777778</v>
      </c>
      <c r="I67" s="236">
        <f t="shared" si="22"/>
        <v>0.6726190476190477</v>
      </c>
      <c r="J67" s="236">
        <f t="shared" si="23"/>
        <v>0.688301282051282</v>
      </c>
      <c r="K67" s="236">
        <f t="shared" si="24"/>
        <v>0.7065972222222222</v>
      </c>
      <c r="L67" s="35">
        <f t="shared" si="25"/>
        <v>68.5</v>
      </c>
    </row>
    <row r="68" spans="1:12" ht="12" customHeight="1" hidden="1">
      <c r="A68" s="230"/>
      <c r="B68" s="231">
        <f t="shared" si="18"/>
        <v>10</v>
      </c>
      <c r="C68" s="231">
        <f t="shared" si="19"/>
        <v>181.5</v>
      </c>
      <c r="D68" s="235"/>
      <c r="E68" s="206"/>
      <c r="F68" s="248"/>
      <c r="G68" s="236">
        <f t="shared" si="20"/>
        <v>0.6471354166666666</v>
      </c>
      <c r="H68" s="236">
        <f t="shared" si="21"/>
        <v>0.6590277777777778</v>
      </c>
      <c r="I68" s="236">
        <f t="shared" si="22"/>
        <v>0.6726190476190477</v>
      </c>
      <c r="J68" s="236">
        <f t="shared" si="23"/>
        <v>0.688301282051282</v>
      </c>
      <c r="K68" s="236">
        <f t="shared" si="24"/>
        <v>0.7065972222222222</v>
      </c>
      <c r="L68" s="35">
        <f t="shared" si="25"/>
        <v>68.5</v>
      </c>
    </row>
    <row r="69" spans="1:12" ht="12" customHeight="1" hidden="1">
      <c r="A69" s="230"/>
      <c r="B69" s="231">
        <f t="shared" si="18"/>
        <v>10</v>
      </c>
      <c r="C69" s="231">
        <f t="shared" si="19"/>
        <v>181.5</v>
      </c>
      <c r="D69" s="228"/>
      <c r="E69" s="206"/>
      <c r="F69" s="248"/>
      <c r="G69" s="236">
        <f t="shared" si="20"/>
        <v>0.6471354166666666</v>
      </c>
      <c r="H69" s="236">
        <f t="shared" si="21"/>
        <v>0.6590277777777778</v>
      </c>
      <c r="I69" s="236">
        <f t="shared" si="22"/>
        <v>0.6726190476190477</v>
      </c>
      <c r="J69" s="236">
        <f t="shared" si="23"/>
        <v>0.688301282051282</v>
      </c>
      <c r="K69" s="236">
        <f t="shared" si="24"/>
        <v>0.7065972222222222</v>
      </c>
      <c r="L69" s="35">
        <f t="shared" si="25"/>
        <v>68.5</v>
      </c>
    </row>
    <row r="70" spans="1:12" ht="12" customHeight="1" hidden="1">
      <c r="A70" s="230"/>
      <c r="B70" s="231">
        <f>B69-A70</f>
        <v>10</v>
      </c>
      <c r="C70" s="231">
        <f>C69+A70</f>
        <v>181.5</v>
      </c>
      <c r="D70" s="229"/>
      <c r="E70" s="210"/>
      <c r="F70" s="248"/>
      <c r="G70" s="236">
        <f aca="true" t="shared" si="26" ref="G70:G80">SUM($G$51+$O$3*L70)</f>
        <v>0.6471354166666666</v>
      </c>
      <c r="H70" s="236">
        <f aca="true" t="shared" si="27" ref="H70:H80">SUM($H$51+$P$3*L70)</f>
        <v>0.6590277777777778</v>
      </c>
      <c r="I70" s="236">
        <f aca="true" t="shared" si="28" ref="I70:I80">SUM($I$51+$Q$3*L70)</f>
        <v>0.6726190476190477</v>
      </c>
      <c r="J70" s="236">
        <f aca="true" t="shared" si="29" ref="J70:J80">SUM($J$51+$R$3*L70)</f>
        <v>0.688301282051282</v>
      </c>
      <c r="K70" s="236">
        <f aca="true" t="shared" si="30" ref="K70:K80">SUM($K$51+$S$3*L70)</f>
        <v>0.7065972222222222</v>
      </c>
      <c r="L70" s="35">
        <f aca="true" t="shared" si="31" ref="L70:L80">L69+A70</f>
        <v>68.5</v>
      </c>
    </row>
    <row r="71" spans="1:12" ht="12" customHeight="1" hidden="1">
      <c r="A71" s="230"/>
      <c r="B71" s="231">
        <f t="shared" si="18"/>
        <v>10</v>
      </c>
      <c r="C71" s="231">
        <f t="shared" si="19"/>
        <v>181.5</v>
      </c>
      <c r="D71" s="229"/>
      <c r="E71" s="210"/>
      <c r="F71" s="248"/>
      <c r="G71" s="236">
        <f t="shared" si="26"/>
        <v>0.6471354166666666</v>
      </c>
      <c r="H71" s="236">
        <f t="shared" si="27"/>
        <v>0.6590277777777778</v>
      </c>
      <c r="I71" s="236">
        <f t="shared" si="28"/>
        <v>0.6726190476190477</v>
      </c>
      <c r="J71" s="236">
        <f t="shared" si="29"/>
        <v>0.688301282051282</v>
      </c>
      <c r="K71" s="236">
        <f t="shared" si="30"/>
        <v>0.7065972222222222</v>
      </c>
      <c r="L71" s="35">
        <f t="shared" si="31"/>
        <v>68.5</v>
      </c>
    </row>
    <row r="72" spans="1:12" ht="12" customHeight="1" hidden="1">
      <c r="A72" s="230"/>
      <c r="B72" s="231">
        <f t="shared" si="18"/>
        <v>10</v>
      </c>
      <c r="C72" s="231">
        <f t="shared" si="19"/>
        <v>181.5</v>
      </c>
      <c r="D72" s="229"/>
      <c r="E72" s="210"/>
      <c r="F72" s="248"/>
      <c r="G72" s="236">
        <f t="shared" si="26"/>
        <v>0.6471354166666666</v>
      </c>
      <c r="H72" s="236">
        <f t="shared" si="27"/>
        <v>0.6590277777777778</v>
      </c>
      <c r="I72" s="236">
        <f t="shared" si="28"/>
        <v>0.6726190476190477</v>
      </c>
      <c r="J72" s="236">
        <f t="shared" si="29"/>
        <v>0.688301282051282</v>
      </c>
      <c r="K72" s="236">
        <f t="shared" si="30"/>
        <v>0.7065972222222222</v>
      </c>
      <c r="L72" s="35">
        <f t="shared" si="31"/>
        <v>68.5</v>
      </c>
    </row>
    <row r="73" spans="1:13" ht="12" customHeight="1" hidden="1">
      <c r="A73" s="230"/>
      <c r="B73" s="231">
        <f t="shared" si="18"/>
        <v>10</v>
      </c>
      <c r="C73" s="231">
        <f t="shared" si="19"/>
        <v>181.5</v>
      </c>
      <c r="D73" s="229"/>
      <c r="E73" s="210"/>
      <c r="F73" s="248"/>
      <c r="G73" s="236">
        <f t="shared" si="26"/>
        <v>0.6471354166666666</v>
      </c>
      <c r="H73" s="236">
        <f t="shared" si="27"/>
        <v>0.6590277777777778</v>
      </c>
      <c r="I73" s="236">
        <f t="shared" si="28"/>
        <v>0.6726190476190477</v>
      </c>
      <c r="J73" s="236">
        <f t="shared" si="29"/>
        <v>0.688301282051282</v>
      </c>
      <c r="K73" s="236">
        <f t="shared" si="30"/>
        <v>0.7065972222222222</v>
      </c>
      <c r="L73" s="35">
        <f t="shared" si="31"/>
        <v>68.5</v>
      </c>
      <c r="M73" s="16"/>
    </row>
    <row r="74" spans="1:13" ht="12" customHeight="1" hidden="1">
      <c r="A74" s="230"/>
      <c r="B74" s="231">
        <f t="shared" si="18"/>
        <v>10</v>
      </c>
      <c r="C74" s="231">
        <f t="shared" si="19"/>
        <v>181.5</v>
      </c>
      <c r="D74" s="229"/>
      <c r="E74" s="210"/>
      <c r="F74" s="248"/>
      <c r="G74" s="236">
        <f t="shared" si="26"/>
        <v>0.6471354166666666</v>
      </c>
      <c r="H74" s="236">
        <f t="shared" si="27"/>
        <v>0.6590277777777778</v>
      </c>
      <c r="I74" s="236">
        <f t="shared" si="28"/>
        <v>0.6726190476190477</v>
      </c>
      <c r="J74" s="236">
        <f t="shared" si="29"/>
        <v>0.688301282051282</v>
      </c>
      <c r="K74" s="236">
        <f t="shared" si="30"/>
        <v>0.7065972222222222</v>
      </c>
      <c r="L74" s="35">
        <f t="shared" si="31"/>
        <v>68.5</v>
      </c>
      <c r="M74" s="16"/>
    </row>
    <row r="75" spans="1:13" ht="12" customHeight="1" hidden="1">
      <c r="A75" s="230"/>
      <c r="B75" s="231">
        <f t="shared" si="18"/>
        <v>10</v>
      </c>
      <c r="C75" s="231">
        <f t="shared" si="19"/>
        <v>181.5</v>
      </c>
      <c r="D75" s="229"/>
      <c r="E75" s="210"/>
      <c r="F75" s="248"/>
      <c r="G75" s="236">
        <f t="shared" si="26"/>
        <v>0.6471354166666666</v>
      </c>
      <c r="H75" s="236">
        <f t="shared" si="27"/>
        <v>0.6590277777777778</v>
      </c>
      <c r="I75" s="236">
        <f t="shared" si="28"/>
        <v>0.6726190476190477</v>
      </c>
      <c r="J75" s="236">
        <f t="shared" si="29"/>
        <v>0.688301282051282</v>
      </c>
      <c r="K75" s="236">
        <f t="shared" si="30"/>
        <v>0.7065972222222222</v>
      </c>
      <c r="L75" s="35">
        <f t="shared" si="31"/>
        <v>68.5</v>
      </c>
      <c r="M75" s="16"/>
    </row>
    <row r="76" spans="1:13" ht="12" customHeight="1" hidden="1">
      <c r="A76" s="230"/>
      <c r="B76" s="231">
        <f t="shared" si="18"/>
        <v>10</v>
      </c>
      <c r="C76" s="231">
        <f t="shared" si="19"/>
        <v>181.5</v>
      </c>
      <c r="D76" s="229"/>
      <c r="E76" s="210"/>
      <c r="F76" s="248"/>
      <c r="G76" s="236">
        <f t="shared" si="26"/>
        <v>0.6471354166666666</v>
      </c>
      <c r="H76" s="236">
        <f t="shared" si="27"/>
        <v>0.6590277777777778</v>
      </c>
      <c r="I76" s="236">
        <f t="shared" si="28"/>
        <v>0.6726190476190477</v>
      </c>
      <c r="J76" s="236">
        <f t="shared" si="29"/>
        <v>0.688301282051282</v>
      </c>
      <c r="K76" s="236">
        <f t="shared" si="30"/>
        <v>0.7065972222222222</v>
      </c>
      <c r="L76" s="35">
        <f t="shared" si="31"/>
        <v>68.5</v>
      </c>
      <c r="M76" s="16"/>
    </row>
    <row r="77" spans="1:13" ht="12" customHeight="1" hidden="1">
      <c r="A77" s="230"/>
      <c r="B77" s="231">
        <f t="shared" si="18"/>
        <v>10</v>
      </c>
      <c r="C77" s="231">
        <f t="shared" si="19"/>
        <v>181.5</v>
      </c>
      <c r="D77" s="229"/>
      <c r="E77" s="210"/>
      <c r="F77" s="248"/>
      <c r="G77" s="236">
        <f t="shared" si="26"/>
        <v>0.6471354166666666</v>
      </c>
      <c r="H77" s="236">
        <f t="shared" si="27"/>
        <v>0.6590277777777778</v>
      </c>
      <c r="I77" s="236">
        <f t="shared" si="28"/>
        <v>0.6726190476190477</v>
      </c>
      <c r="J77" s="236">
        <f t="shared" si="29"/>
        <v>0.688301282051282</v>
      </c>
      <c r="K77" s="236">
        <f t="shared" si="30"/>
        <v>0.7065972222222222</v>
      </c>
      <c r="L77" s="35">
        <f t="shared" si="31"/>
        <v>68.5</v>
      </c>
      <c r="M77" s="16"/>
    </row>
    <row r="78" spans="1:13" ht="12" customHeight="1" hidden="1">
      <c r="A78" s="230"/>
      <c r="B78" s="231">
        <f t="shared" si="18"/>
        <v>10</v>
      </c>
      <c r="C78" s="231">
        <f t="shared" si="19"/>
        <v>181.5</v>
      </c>
      <c r="D78" s="229"/>
      <c r="E78" s="210"/>
      <c r="F78" s="248"/>
      <c r="G78" s="236">
        <f t="shared" si="26"/>
        <v>0.6471354166666666</v>
      </c>
      <c r="H78" s="236">
        <f t="shared" si="27"/>
        <v>0.6590277777777778</v>
      </c>
      <c r="I78" s="236">
        <f t="shared" si="28"/>
        <v>0.6726190476190477</v>
      </c>
      <c r="J78" s="236">
        <f t="shared" si="29"/>
        <v>0.688301282051282</v>
      </c>
      <c r="K78" s="236">
        <f t="shared" si="30"/>
        <v>0.7065972222222222</v>
      </c>
      <c r="L78" s="35">
        <f t="shared" si="31"/>
        <v>68.5</v>
      </c>
      <c r="M78" s="52"/>
    </row>
    <row r="79" spans="1:13" ht="12" customHeight="1" hidden="1">
      <c r="A79" s="230"/>
      <c r="B79" s="231">
        <f t="shared" si="18"/>
        <v>10</v>
      </c>
      <c r="C79" s="231">
        <f t="shared" si="19"/>
        <v>181.5</v>
      </c>
      <c r="D79" s="229"/>
      <c r="E79" s="210"/>
      <c r="F79" s="248"/>
      <c r="G79" s="236">
        <f t="shared" si="26"/>
        <v>0.6471354166666666</v>
      </c>
      <c r="H79" s="236">
        <f t="shared" si="27"/>
        <v>0.6590277777777778</v>
      </c>
      <c r="I79" s="236">
        <f t="shared" si="28"/>
        <v>0.6726190476190477</v>
      </c>
      <c r="J79" s="236">
        <f t="shared" si="29"/>
        <v>0.688301282051282</v>
      </c>
      <c r="K79" s="236">
        <f t="shared" si="30"/>
        <v>0.7065972222222222</v>
      </c>
      <c r="L79" s="35">
        <f t="shared" si="31"/>
        <v>68.5</v>
      </c>
      <c r="M79" s="52"/>
    </row>
    <row r="80" spans="1:13" ht="12" customHeight="1">
      <c r="A80" s="230">
        <v>10</v>
      </c>
      <c r="B80" s="231">
        <f t="shared" si="18"/>
        <v>0</v>
      </c>
      <c r="C80" s="231">
        <f t="shared" si="19"/>
        <v>191.5</v>
      </c>
      <c r="D80" s="232" t="s">
        <v>149</v>
      </c>
      <c r="E80" s="248"/>
      <c r="F80" s="248">
        <v>370</v>
      </c>
      <c r="G80" s="236">
        <f t="shared" si="26"/>
        <v>0.6731770833333333</v>
      </c>
      <c r="H80" s="236">
        <f t="shared" si="27"/>
        <v>0.6868055555555556</v>
      </c>
      <c r="I80" s="236">
        <f t="shared" si="28"/>
        <v>0.7023809523809523</v>
      </c>
      <c r="J80" s="236">
        <f t="shared" si="29"/>
        <v>0.7203525641025641</v>
      </c>
      <c r="K80" s="236">
        <f t="shared" si="30"/>
        <v>0.7413194444444444</v>
      </c>
      <c r="L80" s="35">
        <f t="shared" si="31"/>
        <v>78.5</v>
      </c>
      <c r="M80" s="52"/>
    </row>
    <row r="81" spans="2:13" ht="12.75" customHeight="1">
      <c r="B81" s="10"/>
      <c r="C81" s="17"/>
      <c r="D81" s="38"/>
      <c r="E81" s="10"/>
      <c r="F81" s="10"/>
      <c r="G81" s="10"/>
      <c r="H81" s="10"/>
      <c r="I81" s="10"/>
      <c r="J81" s="10"/>
      <c r="K81" s="10"/>
      <c r="L81" s="38"/>
      <c r="M81" s="41"/>
    </row>
    <row r="82" spans="2:13" ht="12.75" customHeight="1">
      <c r="B82" s="17"/>
      <c r="C82" s="17"/>
      <c r="D82" s="38"/>
      <c r="E82" s="10"/>
      <c r="F82" s="10"/>
      <c r="G82" s="10"/>
      <c r="H82" s="10"/>
      <c r="I82" s="39"/>
      <c r="J82" s="39"/>
      <c r="K82" s="39"/>
      <c r="L82" s="40"/>
      <c r="M82" s="43"/>
    </row>
    <row r="83" spans="2:13" ht="12.75" customHeight="1">
      <c r="B83" s="17"/>
      <c r="C83" s="17"/>
      <c r="D83" s="42"/>
      <c r="E83" s="10"/>
      <c r="F83" s="5"/>
      <c r="G83" s="10"/>
      <c r="H83" s="5"/>
      <c r="I83" s="39"/>
      <c r="J83" s="39"/>
      <c r="K83" s="39"/>
      <c r="L83" s="40"/>
      <c r="M83" s="43"/>
    </row>
    <row r="84" spans="2:13" ht="12.75" customHeight="1">
      <c r="B84" s="10"/>
      <c r="C84" s="10"/>
      <c r="D84" s="38"/>
      <c r="E84" s="10"/>
      <c r="F84" s="10"/>
      <c r="G84" s="10"/>
      <c r="H84" s="10"/>
      <c r="I84" s="39"/>
      <c r="J84" s="39"/>
      <c r="K84" s="39"/>
      <c r="L84" s="40"/>
      <c r="M84" s="16"/>
    </row>
  </sheetData>
  <sheetProtection/>
  <mergeCells count="7">
    <mergeCell ref="G6:K6"/>
    <mergeCell ref="A1:K1"/>
    <mergeCell ref="L1:M1"/>
    <mergeCell ref="A2:K2"/>
    <mergeCell ref="A3:K3"/>
    <mergeCell ref="A4:K4"/>
    <mergeCell ref="D5:G5"/>
  </mergeCells>
  <printOptions horizontalCentered="1"/>
  <pageMargins left="0.3937007874015748" right="0.3937007874015748" top="0.3937007874015748" bottom="0.3937007874015748" header="0.5118110236220472" footer="0.3937007874015748"/>
  <pageSetup horizontalDpi="300" verticalDpi="300" orientation="portrait" paperSize="9" scale="88" r:id="rId2"/>
  <headerFooter alignWithMargins="0">
    <oddFooter>&amp;L&amp;F   &amp;D  &amp;T&amp;R&amp;8Les communes en lettres majuscules sont des
chefs-lieux de cantons, sous-préfectures ou préfectures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81"/>
  <sheetViews>
    <sheetView zoomScalePageLayoutView="0" workbookViewId="0" topLeftCell="A30">
      <selection activeCell="N67" sqref="N67"/>
    </sheetView>
  </sheetViews>
  <sheetFormatPr defaultColWidth="8.57421875" defaultRowHeight="12.75"/>
  <cols>
    <col min="1" max="1" width="6.7109375" style="1" customWidth="1"/>
    <col min="2" max="3" width="8.7109375" style="2" customWidth="1"/>
    <col min="4" max="4" width="31.7109375" style="3" customWidth="1"/>
    <col min="5" max="5" width="7.7109375" style="2" customWidth="1"/>
    <col min="6" max="6" width="7.7109375" style="128" customWidth="1"/>
    <col min="7" max="11" width="7.7109375" style="2" customWidth="1"/>
    <col min="12" max="12" width="8.57421875" style="3" customWidth="1"/>
    <col min="13" max="13" width="8.57421875" style="4" customWidth="1"/>
    <col min="14" max="14" width="8.57421875" style="3" customWidth="1"/>
    <col min="15" max="19" width="9.421875" style="3" customWidth="1"/>
    <col min="20" max="20" width="8.57421875" style="3" customWidth="1"/>
    <col min="21" max="16384" width="8.57421875" style="3" customWidth="1"/>
  </cols>
  <sheetData>
    <row r="1" spans="1:19" ht="12.75" customHeight="1">
      <c r="A1" s="393" t="s">
        <v>0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4" t="s">
        <v>1</v>
      </c>
      <c r="M1" s="394"/>
      <c r="N1" s="7">
        <v>0.041666666666666664</v>
      </c>
      <c r="O1" s="8">
        <v>16</v>
      </c>
      <c r="P1" s="8">
        <v>15</v>
      </c>
      <c r="Q1" s="8">
        <v>14</v>
      </c>
      <c r="R1" s="8">
        <v>13</v>
      </c>
      <c r="S1" s="9">
        <v>12</v>
      </c>
    </row>
    <row r="2" spans="1:19" ht="12.75" customHeight="1">
      <c r="A2" s="394" t="s">
        <v>720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8"/>
      <c r="M2" s="10"/>
      <c r="N2" s="38"/>
      <c r="O2" s="38"/>
      <c r="P2" s="5"/>
      <c r="Q2" s="5"/>
      <c r="R2" s="5"/>
      <c r="S2" s="12"/>
    </row>
    <row r="3" spans="1:19" ht="12.75" customHeight="1">
      <c r="A3" s="395">
        <v>40745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174" t="s">
        <v>2</v>
      </c>
      <c r="M3" s="10">
        <v>1</v>
      </c>
      <c r="N3" s="38" t="s">
        <v>3</v>
      </c>
      <c r="O3" s="14">
        <f>($N$1/O1)</f>
        <v>0.0026041666666666665</v>
      </c>
      <c r="P3" s="14">
        <f>($N$1/P1)</f>
        <v>0.0027777777777777775</v>
      </c>
      <c r="Q3" s="14">
        <f>($N$1/Q1)</f>
        <v>0.002976190476190476</v>
      </c>
      <c r="R3" s="14">
        <f>($N$1/R1)</f>
        <v>0.003205128205128205</v>
      </c>
      <c r="S3" s="15">
        <f>($N$1/S1)</f>
        <v>0.003472222222222222</v>
      </c>
    </row>
    <row r="4" spans="1:13" ht="12.75" customHeight="1">
      <c r="A4" s="393" t="s">
        <v>726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2" t="s">
        <v>20</v>
      </c>
      <c r="M4" s="2" t="s">
        <v>21</v>
      </c>
    </row>
    <row r="5" spans="1:14" ht="12.75" customHeight="1" thickBot="1">
      <c r="A5" s="17"/>
      <c r="B5" s="10"/>
      <c r="C5" s="175"/>
      <c r="D5" s="396" t="s">
        <v>721</v>
      </c>
      <c r="E5" s="396"/>
      <c r="F5" s="396"/>
      <c r="G5" s="396"/>
      <c r="H5" s="17">
        <v>190</v>
      </c>
      <c r="I5" s="10" t="s">
        <v>4</v>
      </c>
      <c r="J5" s="10"/>
      <c r="K5" s="10"/>
      <c r="L5" s="18">
        <v>0.11458333333333333</v>
      </c>
      <c r="M5" s="18">
        <v>0.11458333333333333</v>
      </c>
      <c r="N5" s="3" t="s">
        <v>5</v>
      </c>
    </row>
    <row r="6" spans="1:14" ht="12.75" customHeight="1" thickBot="1">
      <c r="A6" s="19"/>
      <c r="B6" s="20" t="s">
        <v>4</v>
      </c>
      <c r="C6" s="20"/>
      <c r="D6" s="21" t="s">
        <v>6</v>
      </c>
      <c r="E6" s="22" t="s">
        <v>7</v>
      </c>
      <c r="F6" s="126" t="s">
        <v>8</v>
      </c>
      <c r="G6" s="398" t="s">
        <v>9</v>
      </c>
      <c r="H6" s="391"/>
      <c r="I6" s="391"/>
      <c r="J6" s="391"/>
      <c r="K6" s="392"/>
      <c r="L6" s="18">
        <v>0.4375</v>
      </c>
      <c r="M6" s="18">
        <v>0.4375</v>
      </c>
      <c r="N6" s="16" t="s">
        <v>10</v>
      </c>
    </row>
    <row r="7" spans="1:12" ht="12.75" customHeight="1" thickBot="1">
      <c r="A7" s="24"/>
      <c r="B7" s="25" t="s">
        <v>11</v>
      </c>
      <c r="C7" s="25" t="s">
        <v>12</v>
      </c>
      <c r="D7" s="26"/>
      <c r="E7" s="29" t="s">
        <v>13</v>
      </c>
      <c r="F7" s="127"/>
      <c r="G7" s="27" t="s">
        <v>14</v>
      </c>
      <c r="H7" s="27" t="s">
        <v>15</v>
      </c>
      <c r="I7" s="27" t="s">
        <v>16</v>
      </c>
      <c r="J7" s="27" t="s">
        <v>17</v>
      </c>
      <c r="K7" s="27" t="s">
        <v>18</v>
      </c>
      <c r="L7" s="10"/>
    </row>
    <row r="8" spans="1:12" ht="12" customHeight="1">
      <c r="A8" s="268"/>
      <c r="B8" s="225"/>
      <c r="C8" s="225"/>
      <c r="D8" s="228" t="s">
        <v>138</v>
      </c>
      <c r="E8" s="229"/>
      <c r="F8" s="229"/>
      <c r="G8" s="224"/>
      <c r="H8" s="226"/>
      <c r="I8" s="226"/>
      <c r="J8" s="226"/>
      <c r="K8" s="226"/>
      <c r="L8" s="30"/>
    </row>
    <row r="9" spans="1:15" ht="12" customHeight="1">
      <c r="A9" s="230">
        <v>0</v>
      </c>
      <c r="B9" s="231">
        <f>$H$5</f>
        <v>190</v>
      </c>
      <c r="C9" s="231">
        <v>0</v>
      </c>
      <c r="D9" s="232" t="s">
        <v>149</v>
      </c>
      <c r="E9" s="248" t="s">
        <v>57</v>
      </c>
      <c r="F9" s="248">
        <v>370</v>
      </c>
      <c r="G9" s="234">
        <f>$L$5</f>
        <v>0.11458333333333333</v>
      </c>
      <c r="H9" s="234">
        <f>$L$5</f>
        <v>0.11458333333333333</v>
      </c>
      <c r="I9" s="234">
        <f>$L$5</f>
        <v>0.11458333333333333</v>
      </c>
      <c r="J9" s="234">
        <f>$M$5</f>
        <v>0.11458333333333333</v>
      </c>
      <c r="K9" s="234">
        <f>$M$5</f>
        <v>0.11458333333333333</v>
      </c>
      <c r="L9" s="32"/>
      <c r="N9" s="4"/>
      <c r="O9" s="4"/>
    </row>
    <row r="10" spans="1:15" ht="12" customHeight="1">
      <c r="A10" s="230">
        <v>4</v>
      </c>
      <c r="B10" s="231">
        <f>B9-A10</f>
        <v>186</v>
      </c>
      <c r="C10" s="231">
        <f>C9+A10</f>
        <v>4</v>
      </c>
      <c r="D10" s="229" t="s">
        <v>447</v>
      </c>
      <c r="E10" s="248" t="s">
        <v>150</v>
      </c>
      <c r="F10" s="248">
        <v>337</v>
      </c>
      <c r="G10" s="236">
        <f>SUM($G$9+$O$3*C10)</f>
        <v>0.125</v>
      </c>
      <c r="H10" s="236">
        <f>SUM($H$9+$P$3*C10)</f>
        <v>0.12569444444444444</v>
      </c>
      <c r="I10" s="236">
        <f>SUM($I$9+$Q$3*C10)</f>
        <v>0.12648809523809523</v>
      </c>
      <c r="J10" s="236">
        <f>SUM($J$9+$R$3*C10)</f>
        <v>0.12740384615384615</v>
      </c>
      <c r="K10" s="236">
        <f>SUM($K$9+$S$3*C10)</f>
        <v>0.1284722222222222</v>
      </c>
      <c r="N10" s="4"/>
      <c r="O10" s="4"/>
    </row>
    <row r="11" spans="1:15" ht="12" customHeight="1">
      <c r="A11" s="230">
        <v>3</v>
      </c>
      <c r="B11" s="231">
        <f aca="true" t="shared" si="0" ref="B11:B36">B10-A11</f>
        <v>183</v>
      </c>
      <c r="C11" s="231">
        <f aca="true" t="shared" si="1" ref="C11:C36">C10+A11</f>
        <v>7</v>
      </c>
      <c r="D11" s="229" t="s">
        <v>448</v>
      </c>
      <c r="E11" s="248" t="s">
        <v>150</v>
      </c>
      <c r="F11" s="248">
        <v>376</v>
      </c>
      <c r="G11" s="236">
        <f aca="true" t="shared" si="2" ref="G11:G36">SUM($G$9+$O$3*C11)</f>
        <v>0.1328125</v>
      </c>
      <c r="H11" s="236">
        <f aca="true" t="shared" si="3" ref="H11:H36">SUM($H$9+$P$3*C11)</f>
        <v>0.13402777777777777</v>
      </c>
      <c r="I11" s="236">
        <f aca="true" t="shared" si="4" ref="I11:I36">SUM($I$9+$Q$3*C11)</f>
        <v>0.13541666666666666</v>
      </c>
      <c r="J11" s="236">
        <f aca="true" t="shared" si="5" ref="J11:J36">SUM($J$9+$R$3*C11)</f>
        <v>0.13701923076923075</v>
      </c>
      <c r="K11" s="236">
        <f aca="true" t="shared" si="6" ref="K11:K36">SUM($K$9+$S$3*C11)</f>
        <v>0.1388888888888889</v>
      </c>
      <c r="N11" s="4"/>
      <c r="O11" s="4"/>
    </row>
    <row r="12" spans="1:15" ht="12" customHeight="1">
      <c r="A12" s="230">
        <v>2.5</v>
      </c>
      <c r="B12" s="231">
        <f t="shared" si="0"/>
        <v>180.5</v>
      </c>
      <c r="C12" s="231">
        <f t="shared" si="1"/>
        <v>9.5</v>
      </c>
      <c r="D12" s="229" t="s">
        <v>449</v>
      </c>
      <c r="E12" s="248" t="s">
        <v>150</v>
      </c>
      <c r="F12" s="248">
        <v>433</v>
      </c>
      <c r="G12" s="236">
        <f t="shared" si="2"/>
        <v>0.13932291666666666</v>
      </c>
      <c r="H12" s="236">
        <f t="shared" si="3"/>
        <v>0.14097222222222222</v>
      </c>
      <c r="I12" s="236">
        <f t="shared" si="4"/>
        <v>0.14285714285714285</v>
      </c>
      <c r="J12" s="236">
        <f t="shared" si="5"/>
        <v>0.14503205128205127</v>
      </c>
      <c r="K12" s="236">
        <f t="shared" si="6"/>
        <v>0.14756944444444445</v>
      </c>
      <c r="N12" s="4"/>
      <c r="O12" s="4"/>
    </row>
    <row r="13" spans="1:15" ht="12" customHeight="1">
      <c r="A13" s="230">
        <v>4.5</v>
      </c>
      <c r="B13" s="231">
        <f t="shared" si="0"/>
        <v>176</v>
      </c>
      <c r="C13" s="231">
        <f t="shared" si="1"/>
        <v>14</v>
      </c>
      <c r="D13" s="228" t="s">
        <v>135</v>
      </c>
      <c r="E13" s="248" t="s">
        <v>75</v>
      </c>
      <c r="F13" s="248"/>
      <c r="G13" s="236">
        <f t="shared" si="2"/>
        <v>0.15104166666666666</v>
      </c>
      <c r="H13" s="236">
        <f t="shared" si="3"/>
        <v>0.1534722222222222</v>
      </c>
      <c r="I13" s="236">
        <f t="shared" si="4"/>
        <v>0.15625</v>
      </c>
      <c r="J13" s="236">
        <f t="shared" si="5"/>
        <v>0.1594551282051282</v>
      </c>
      <c r="K13" s="236">
        <f t="shared" si="6"/>
        <v>0.16319444444444442</v>
      </c>
      <c r="N13" s="4"/>
      <c r="O13" s="4"/>
    </row>
    <row r="14" spans="1:15" ht="12" customHeight="1">
      <c r="A14" s="230">
        <v>0</v>
      </c>
      <c r="B14" s="231">
        <f t="shared" si="0"/>
        <v>176</v>
      </c>
      <c r="C14" s="231">
        <f t="shared" si="1"/>
        <v>14</v>
      </c>
      <c r="D14" s="239" t="s">
        <v>151</v>
      </c>
      <c r="E14" s="248" t="s">
        <v>75</v>
      </c>
      <c r="F14" s="248">
        <v>635</v>
      </c>
      <c r="G14" s="236">
        <f t="shared" si="2"/>
        <v>0.15104166666666666</v>
      </c>
      <c r="H14" s="236">
        <f t="shared" si="3"/>
        <v>0.1534722222222222</v>
      </c>
      <c r="I14" s="236">
        <f t="shared" si="4"/>
        <v>0.15625</v>
      </c>
      <c r="J14" s="236">
        <f t="shared" si="5"/>
        <v>0.1594551282051282</v>
      </c>
      <c r="K14" s="236">
        <f t="shared" si="6"/>
        <v>0.16319444444444442</v>
      </c>
      <c r="N14" s="4"/>
      <c r="O14" s="4"/>
    </row>
    <row r="15" spans="1:15" ht="12" customHeight="1">
      <c r="A15" s="230">
        <v>2.5</v>
      </c>
      <c r="B15" s="231">
        <f t="shared" si="0"/>
        <v>173.5</v>
      </c>
      <c r="C15" s="231">
        <f t="shared" si="1"/>
        <v>16.5</v>
      </c>
      <c r="D15" s="288" t="s">
        <v>152</v>
      </c>
      <c r="E15" s="248" t="s">
        <v>75</v>
      </c>
      <c r="F15" s="248">
        <v>642</v>
      </c>
      <c r="G15" s="236">
        <f t="shared" si="2"/>
        <v>0.15755208333333331</v>
      </c>
      <c r="H15" s="236">
        <f t="shared" si="3"/>
        <v>0.16041666666666665</v>
      </c>
      <c r="I15" s="236">
        <f t="shared" si="4"/>
        <v>0.1636904761904762</v>
      </c>
      <c r="J15" s="236">
        <f t="shared" si="5"/>
        <v>0.1674679487179487</v>
      </c>
      <c r="K15" s="236">
        <f t="shared" si="6"/>
        <v>0.171875</v>
      </c>
      <c r="N15" s="4"/>
      <c r="O15" s="4"/>
    </row>
    <row r="16" spans="1:15" ht="12" customHeight="1">
      <c r="A16" s="230">
        <v>5</v>
      </c>
      <c r="B16" s="231">
        <f t="shared" si="0"/>
        <v>168.5</v>
      </c>
      <c r="C16" s="231">
        <f t="shared" si="1"/>
        <v>21.5</v>
      </c>
      <c r="D16" s="229" t="s">
        <v>976</v>
      </c>
      <c r="E16" s="248" t="s">
        <v>450</v>
      </c>
      <c r="F16" s="248">
        <v>511</v>
      </c>
      <c r="G16" s="236">
        <f t="shared" si="2"/>
        <v>0.17057291666666666</v>
      </c>
      <c r="H16" s="236">
        <f t="shared" si="3"/>
        <v>0.17430555555555555</v>
      </c>
      <c r="I16" s="236">
        <f t="shared" si="4"/>
        <v>0.17857142857142855</v>
      </c>
      <c r="J16" s="236">
        <f t="shared" si="5"/>
        <v>0.18349358974358973</v>
      </c>
      <c r="K16" s="236">
        <f t="shared" si="6"/>
        <v>0.1892361111111111</v>
      </c>
      <c r="N16" s="4"/>
      <c r="O16" s="4"/>
    </row>
    <row r="17" spans="1:15" ht="12" customHeight="1">
      <c r="A17" s="230">
        <v>1</v>
      </c>
      <c r="B17" s="231">
        <f t="shared" si="0"/>
        <v>167.5</v>
      </c>
      <c r="C17" s="231">
        <f t="shared" si="1"/>
        <v>22.5</v>
      </c>
      <c r="D17" s="228" t="s">
        <v>138</v>
      </c>
      <c r="E17" s="248" t="s">
        <v>150</v>
      </c>
      <c r="F17" s="248">
        <v>516</v>
      </c>
      <c r="G17" s="236">
        <f t="shared" si="2"/>
        <v>0.17317708333333331</v>
      </c>
      <c r="H17" s="236">
        <f t="shared" si="3"/>
        <v>0.17708333333333331</v>
      </c>
      <c r="I17" s="236">
        <f t="shared" si="4"/>
        <v>0.18154761904761904</v>
      </c>
      <c r="J17" s="236">
        <f t="shared" si="5"/>
        <v>0.18669871794871795</v>
      </c>
      <c r="K17" s="236">
        <f t="shared" si="6"/>
        <v>0.19270833333333331</v>
      </c>
      <c r="N17" s="4"/>
      <c r="O17" s="4"/>
    </row>
    <row r="18" spans="1:15" ht="12" customHeight="1">
      <c r="A18" s="230">
        <v>4</v>
      </c>
      <c r="B18" s="231">
        <f t="shared" si="0"/>
        <v>163.5</v>
      </c>
      <c r="C18" s="231">
        <f t="shared" si="1"/>
        <v>26.5</v>
      </c>
      <c r="D18" s="229" t="s">
        <v>153</v>
      </c>
      <c r="E18" s="248" t="s">
        <v>154</v>
      </c>
      <c r="F18" s="248">
        <v>569</v>
      </c>
      <c r="G18" s="236">
        <f t="shared" si="2"/>
        <v>0.18359375</v>
      </c>
      <c r="H18" s="236">
        <f t="shared" si="3"/>
        <v>0.18819444444444444</v>
      </c>
      <c r="I18" s="236">
        <f t="shared" si="4"/>
        <v>0.19345238095238093</v>
      </c>
      <c r="J18" s="236">
        <f t="shared" si="5"/>
        <v>0.19951923076923078</v>
      </c>
      <c r="K18" s="236">
        <f t="shared" si="6"/>
        <v>0.2065972222222222</v>
      </c>
      <c r="N18" s="4"/>
      <c r="O18" s="4"/>
    </row>
    <row r="19" spans="1:15" ht="12" customHeight="1">
      <c r="A19" s="230">
        <v>1.5</v>
      </c>
      <c r="B19" s="231">
        <f t="shared" si="0"/>
        <v>162</v>
      </c>
      <c r="C19" s="231">
        <f t="shared" si="1"/>
        <v>28</v>
      </c>
      <c r="D19" s="229" t="s">
        <v>155</v>
      </c>
      <c r="E19" s="248" t="s">
        <v>154</v>
      </c>
      <c r="F19" s="248">
        <v>608</v>
      </c>
      <c r="G19" s="236">
        <f t="shared" si="2"/>
        <v>0.1875</v>
      </c>
      <c r="H19" s="236">
        <f t="shared" si="3"/>
        <v>0.1923611111111111</v>
      </c>
      <c r="I19" s="236">
        <f t="shared" si="4"/>
        <v>0.19791666666666666</v>
      </c>
      <c r="J19" s="236">
        <f t="shared" si="5"/>
        <v>0.20432692307692307</v>
      </c>
      <c r="K19" s="236">
        <f t="shared" si="6"/>
        <v>0.21180555555555552</v>
      </c>
      <c r="N19" s="4"/>
      <c r="O19" s="4"/>
    </row>
    <row r="20" spans="1:15" ht="12" customHeight="1">
      <c r="A20" s="230">
        <v>7.5</v>
      </c>
      <c r="B20" s="231">
        <f t="shared" si="0"/>
        <v>154.5</v>
      </c>
      <c r="C20" s="231">
        <f t="shared" si="1"/>
        <v>35.5</v>
      </c>
      <c r="D20" s="229" t="s">
        <v>156</v>
      </c>
      <c r="E20" s="248" t="s">
        <v>154</v>
      </c>
      <c r="F20" s="248">
        <v>990</v>
      </c>
      <c r="G20" s="236">
        <f t="shared" si="2"/>
        <v>0.20703125</v>
      </c>
      <c r="H20" s="236">
        <f t="shared" si="3"/>
        <v>0.2131944444444444</v>
      </c>
      <c r="I20" s="236">
        <f t="shared" si="4"/>
        <v>0.22023809523809523</v>
      </c>
      <c r="J20" s="236">
        <f t="shared" si="5"/>
        <v>0.2283653846153846</v>
      </c>
      <c r="K20" s="236">
        <f t="shared" si="6"/>
        <v>0.2378472222222222</v>
      </c>
      <c r="N20" s="4"/>
      <c r="O20" s="4"/>
    </row>
    <row r="21" spans="1:15" ht="12" customHeight="1">
      <c r="A21" s="230">
        <v>2</v>
      </c>
      <c r="B21" s="231">
        <f t="shared" si="0"/>
        <v>152.5</v>
      </c>
      <c r="C21" s="231">
        <f t="shared" si="1"/>
        <v>37.5</v>
      </c>
      <c r="D21" s="239" t="s">
        <v>157</v>
      </c>
      <c r="E21" s="248" t="s">
        <v>65</v>
      </c>
      <c r="F21" s="248">
        <v>1068</v>
      </c>
      <c r="G21" s="236">
        <f t="shared" si="2"/>
        <v>0.21223958333333331</v>
      </c>
      <c r="H21" s="236">
        <f t="shared" si="3"/>
        <v>0.21875</v>
      </c>
      <c r="I21" s="236">
        <f t="shared" si="4"/>
        <v>0.22619047619047616</v>
      </c>
      <c r="J21" s="236">
        <f t="shared" si="5"/>
        <v>0.23477564102564102</v>
      </c>
      <c r="K21" s="236">
        <f t="shared" si="6"/>
        <v>0.24479166666666663</v>
      </c>
      <c r="N21" s="4"/>
      <c r="O21" s="4"/>
    </row>
    <row r="22" spans="1:15" ht="12" customHeight="1">
      <c r="A22" s="230">
        <v>6</v>
      </c>
      <c r="B22" s="231">
        <f t="shared" si="0"/>
        <v>146.5</v>
      </c>
      <c r="C22" s="231">
        <f t="shared" si="1"/>
        <v>43.5</v>
      </c>
      <c r="D22" s="239" t="s">
        <v>451</v>
      </c>
      <c r="E22" s="248" t="s">
        <v>65</v>
      </c>
      <c r="F22" s="248">
        <v>1212</v>
      </c>
      <c r="G22" s="236">
        <f t="shared" si="2"/>
        <v>0.22786458333333331</v>
      </c>
      <c r="H22" s="236">
        <f t="shared" si="3"/>
        <v>0.23541666666666666</v>
      </c>
      <c r="I22" s="236">
        <f t="shared" si="4"/>
        <v>0.244047619047619</v>
      </c>
      <c r="J22" s="236">
        <f t="shared" si="5"/>
        <v>0.25400641025641024</v>
      </c>
      <c r="K22" s="236">
        <f t="shared" si="6"/>
        <v>0.265625</v>
      </c>
      <c r="N22" s="4"/>
      <c r="O22" s="4"/>
    </row>
    <row r="23" spans="1:15" ht="12" customHeight="1">
      <c r="A23" s="230">
        <v>4</v>
      </c>
      <c r="B23" s="231">
        <f t="shared" si="0"/>
        <v>142.5</v>
      </c>
      <c r="C23" s="231">
        <f t="shared" si="1"/>
        <v>47.5</v>
      </c>
      <c r="D23" s="229" t="s">
        <v>158</v>
      </c>
      <c r="E23" s="233" t="s">
        <v>65</v>
      </c>
      <c r="F23" s="248">
        <v>944</v>
      </c>
      <c r="G23" s="236">
        <f t="shared" si="2"/>
        <v>0.23828125</v>
      </c>
      <c r="H23" s="236">
        <f t="shared" si="3"/>
        <v>0.24652777777777773</v>
      </c>
      <c r="I23" s="236">
        <f t="shared" si="4"/>
        <v>0.25595238095238093</v>
      </c>
      <c r="J23" s="236">
        <f t="shared" si="5"/>
        <v>0.2668269230769231</v>
      </c>
      <c r="K23" s="236">
        <f t="shared" si="6"/>
        <v>0.2795138888888889</v>
      </c>
      <c r="N23" s="4"/>
      <c r="O23" s="4"/>
    </row>
    <row r="24" spans="1:15" ht="12" customHeight="1" thickBot="1">
      <c r="A24" s="230">
        <v>2.5</v>
      </c>
      <c r="B24" s="231">
        <f>B23-A24</f>
        <v>140</v>
      </c>
      <c r="C24" s="231">
        <f>C23+A24</f>
        <v>50</v>
      </c>
      <c r="D24" s="228" t="s">
        <v>135</v>
      </c>
      <c r="E24" s="233" t="s">
        <v>52</v>
      </c>
      <c r="F24" s="248">
        <v>835</v>
      </c>
      <c r="G24" s="236">
        <f t="shared" si="2"/>
        <v>0.24479166666666663</v>
      </c>
      <c r="H24" s="236">
        <f t="shared" si="3"/>
        <v>0.2534722222222222</v>
      </c>
      <c r="I24" s="236">
        <f t="shared" si="4"/>
        <v>0.26339285714285715</v>
      </c>
      <c r="J24" s="236">
        <f t="shared" si="5"/>
        <v>0.27483974358974356</v>
      </c>
      <c r="K24" s="236">
        <f t="shared" si="6"/>
        <v>0.2881944444444444</v>
      </c>
      <c r="N24" s="4"/>
      <c r="O24" s="4"/>
    </row>
    <row r="25" spans="1:15" ht="12" customHeight="1" thickTop="1">
      <c r="A25" s="341">
        <v>2</v>
      </c>
      <c r="B25" s="342">
        <f>B24-A25</f>
        <v>138</v>
      </c>
      <c r="C25" s="342">
        <f>C24+A25</f>
        <v>52</v>
      </c>
      <c r="D25" s="356" t="s">
        <v>159</v>
      </c>
      <c r="E25" s="344" t="s">
        <v>160</v>
      </c>
      <c r="F25" s="355">
        <v>815</v>
      </c>
      <c r="G25" s="345">
        <f t="shared" si="2"/>
        <v>0.25</v>
      </c>
      <c r="H25" s="345">
        <f t="shared" si="3"/>
        <v>0.25902777777777775</v>
      </c>
      <c r="I25" s="345">
        <f t="shared" si="4"/>
        <v>0.2693452380952381</v>
      </c>
      <c r="J25" s="345">
        <f t="shared" si="5"/>
        <v>0.28125</v>
      </c>
      <c r="K25" s="345">
        <f t="shared" si="6"/>
        <v>0.2951388888888889</v>
      </c>
      <c r="N25" s="4"/>
      <c r="O25" s="4"/>
    </row>
    <row r="26" spans="1:15" ht="12" customHeight="1" thickBot="1">
      <c r="A26" s="346">
        <v>4</v>
      </c>
      <c r="B26" s="347">
        <f t="shared" si="0"/>
        <v>134</v>
      </c>
      <c r="C26" s="347">
        <f t="shared" si="1"/>
        <v>56</v>
      </c>
      <c r="D26" s="352" t="s">
        <v>994</v>
      </c>
      <c r="E26" s="349" t="s">
        <v>208</v>
      </c>
      <c r="F26" s="353">
        <v>750</v>
      </c>
      <c r="G26" s="350">
        <f t="shared" si="2"/>
        <v>0.26041666666666663</v>
      </c>
      <c r="H26" s="350">
        <f t="shared" si="3"/>
        <v>0.2701388888888889</v>
      </c>
      <c r="I26" s="350">
        <f t="shared" si="4"/>
        <v>0.28125</v>
      </c>
      <c r="J26" s="350">
        <f t="shared" si="5"/>
        <v>0.29407051282051283</v>
      </c>
      <c r="K26" s="350">
        <f t="shared" si="6"/>
        <v>0.30902777777777773</v>
      </c>
      <c r="N26" s="4"/>
      <c r="O26" s="4"/>
    </row>
    <row r="27" spans="1:15" ht="12" customHeight="1" thickBot="1" thickTop="1">
      <c r="A27" s="230">
        <v>10</v>
      </c>
      <c r="B27" s="231">
        <f>B26-A27</f>
        <v>124</v>
      </c>
      <c r="C27" s="231">
        <f>C26+A27</f>
        <v>66</v>
      </c>
      <c r="D27" s="235" t="s">
        <v>995</v>
      </c>
      <c r="E27" s="233" t="s">
        <v>64</v>
      </c>
      <c r="F27" s="248"/>
      <c r="G27" s="236">
        <f>SUM($G$9+$O$3*C27)</f>
        <v>0.2864583333333333</v>
      </c>
      <c r="H27" s="236">
        <f>SUM($H$9+$P$3*C27)</f>
        <v>0.29791666666666666</v>
      </c>
      <c r="I27" s="236">
        <f>SUM($I$9+$Q$3*C27)</f>
        <v>0.31101190476190477</v>
      </c>
      <c r="J27" s="236">
        <f>SUM($J$9+$R$3*C27)</f>
        <v>0.3261217948717949</v>
      </c>
      <c r="K27" s="236">
        <f>SUM($K$9+$S$3*C27)</f>
        <v>0.34375</v>
      </c>
      <c r="N27" s="4"/>
      <c r="O27" s="4"/>
    </row>
    <row r="28" spans="1:15" ht="12" customHeight="1" thickBot="1">
      <c r="A28" s="230">
        <v>2.5</v>
      </c>
      <c r="B28" s="231">
        <f>B27-A28</f>
        <v>121.5</v>
      </c>
      <c r="C28" s="231">
        <f>C27+A28</f>
        <v>68.5</v>
      </c>
      <c r="D28" s="376" t="s">
        <v>1013</v>
      </c>
      <c r="E28" s="377" t="s">
        <v>453</v>
      </c>
      <c r="F28" s="248">
        <v>852</v>
      </c>
      <c r="G28" s="236">
        <f>SUM($G$9+$O$3*C28)</f>
        <v>0.29296875</v>
      </c>
      <c r="H28" s="236">
        <f>SUM($H$9+$P$3*C28)</f>
        <v>0.3048611111111111</v>
      </c>
      <c r="I28" s="236">
        <f>SUM($I$9+$Q$3*C28)</f>
        <v>0.31845238095238093</v>
      </c>
      <c r="J28" s="236">
        <f>SUM($J$9+$R$3*C28)</f>
        <v>0.33413461538461536</v>
      </c>
      <c r="K28" s="236">
        <f>SUM($K$9+$S$3*C28)</f>
        <v>0.3524305555555555</v>
      </c>
      <c r="N28" s="4"/>
      <c r="O28" s="4"/>
    </row>
    <row r="29" spans="1:15" ht="12" customHeight="1">
      <c r="A29" s="230">
        <v>1.5</v>
      </c>
      <c r="B29" s="231">
        <f>B28-A29</f>
        <v>120</v>
      </c>
      <c r="C29" s="231">
        <f>C28+A29</f>
        <v>70</v>
      </c>
      <c r="D29" s="241" t="s">
        <v>454</v>
      </c>
      <c r="E29" s="248" t="s">
        <v>160</v>
      </c>
      <c r="F29" s="248">
        <v>842</v>
      </c>
      <c r="G29" s="236">
        <f t="shared" si="2"/>
        <v>0.296875</v>
      </c>
      <c r="H29" s="236">
        <f t="shared" si="3"/>
        <v>0.30902777777777773</v>
      </c>
      <c r="I29" s="236">
        <f t="shared" si="4"/>
        <v>0.32291666666666663</v>
      </c>
      <c r="J29" s="236">
        <f t="shared" si="5"/>
        <v>0.33894230769230765</v>
      </c>
      <c r="K29" s="236">
        <f t="shared" si="6"/>
        <v>0.3576388888888889</v>
      </c>
      <c r="N29" s="4"/>
      <c r="O29" s="4"/>
    </row>
    <row r="30" spans="1:15" ht="12" customHeight="1">
      <c r="A30" s="230">
        <v>3</v>
      </c>
      <c r="B30" s="231">
        <f t="shared" si="0"/>
        <v>117</v>
      </c>
      <c r="C30" s="231">
        <f t="shared" si="1"/>
        <v>73</v>
      </c>
      <c r="D30" s="293" t="s">
        <v>452</v>
      </c>
      <c r="E30" s="233" t="s">
        <v>455</v>
      </c>
      <c r="F30" s="248">
        <v>838</v>
      </c>
      <c r="G30" s="236">
        <f t="shared" si="2"/>
        <v>0.3046875</v>
      </c>
      <c r="H30" s="236">
        <f t="shared" si="3"/>
        <v>0.3173611111111111</v>
      </c>
      <c r="I30" s="236">
        <f t="shared" si="4"/>
        <v>0.3318452380952381</v>
      </c>
      <c r="J30" s="236">
        <f t="shared" si="5"/>
        <v>0.3485576923076923</v>
      </c>
      <c r="K30" s="236">
        <f t="shared" si="6"/>
        <v>0.3680555555555555</v>
      </c>
      <c r="N30" s="4"/>
      <c r="O30" s="4"/>
    </row>
    <row r="31" spans="1:15" ht="12" customHeight="1">
      <c r="A31" s="230">
        <v>0.5</v>
      </c>
      <c r="B31" s="231">
        <f t="shared" si="0"/>
        <v>116.5</v>
      </c>
      <c r="C31" s="231">
        <f t="shared" si="1"/>
        <v>73.5</v>
      </c>
      <c r="D31" s="294" t="s">
        <v>456</v>
      </c>
      <c r="E31" s="233" t="s">
        <v>51</v>
      </c>
      <c r="F31" s="248">
        <v>846</v>
      </c>
      <c r="G31" s="236">
        <f t="shared" si="2"/>
        <v>0.3059895833333333</v>
      </c>
      <c r="H31" s="236">
        <f t="shared" si="3"/>
        <v>0.31875</v>
      </c>
      <c r="I31" s="236">
        <f t="shared" si="4"/>
        <v>0.3333333333333333</v>
      </c>
      <c r="J31" s="236">
        <f t="shared" si="5"/>
        <v>0.3501602564102564</v>
      </c>
      <c r="K31" s="236">
        <f t="shared" si="6"/>
        <v>0.36979166666666663</v>
      </c>
      <c r="N31" s="4"/>
      <c r="O31" s="4"/>
    </row>
    <row r="32" spans="1:15" ht="12" customHeight="1">
      <c r="A32" s="230">
        <v>5.5</v>
      </c>
      <c r="B32" s="231">
        <f t="shared" si="0"/>
        <v>111</v>
      </c>
      <c r="C32" s="231">
        <f t="shared" si="1"/>
        <v>79</v>
      </c>
      <c r="D32" s="241" t="s">
        <v>966</v>
      </c>
      <c r="E32" s="233" t="s">
        <v>457</v>
      </c>
      <c r="F32" s="248">
        <v>727</v>
      </c>
      <c r="G32" s="236">
        <f t="shared" si="2"/>
        <v>0.3203125</v>
      </c>
      <c r="H32" s="236">
        <f t="shared" si="3"/>
        <v>0.33402777777777776</v>
      </c>
      <c r="I32" s="236">
        <f t="shared" si="4"/>
        <v>0.34970238095238093</v>
      </c>
      <c r="J32" s="236">
        <f t="shared" si="5"/>
        <v>0.3677884615384615</v>
      </c>
      <c r="K32" s="236">
        <f t="shared" si="6"/>
        <v>0.38888888888888884</v>
      </c>
      <c r="N32" s="4"/>
      <c r="O32" s="4"/>
    </row>
    <row r="33" spans="1:15" ht="12" customHeight="1">
      <c r="A33" s="230">
        <v>1</v>
      </c>
      <c r="B33" s="231">
        <f t="shared" si="0"/>
        <v>110</v>
      </c>
      <c r="C33" s="231">
        <f t="shared" si="1"/>
        <v>80</v>
      </c>
      <c r="D33" s="235" t="s">
        <v>458</v>
      </c>
      <c r="E33" s="233" t="s">
        <v>460</v>
      </c>
      <c r="F33" s="248">
        <v>617</v>
      </c>
      <c r="G33" s="236">
        <f t="shared" si="2"/>
        <v>0.32291666666666663</v>
      </c>
      <c r="H33" s="236">
        <f t="shared" si="3"/>
        <v>0.3368055555555555</v>
      </c>
      <c r="I33" s="236">
        <f t="shared" si="4"/>
        <v>0.3526785714285714</v>
      </c>
      <c r="J33" s="236">
        <f t="shared" si="5"/>
        <v>0.3709935897435897</v>
      </c>
      <c r="K33" s="236">
        <f t="shared" si="6"/>
        <v>0.3923611111111111</v>
      </c>
      <c r="N33" s="4"/>
      <c r="O33" s="4"/>
    </row>
    <row r="34" spans="1:15" ht="12" customHeight="1">
      <c r="A34" s="230">
        <v>4.5</v>
      </c>
      <c r="B34" s="231">
        <f t="shared" si="0"/>
        <v>105.5</v>
      </c>
      <c r="C34" s="231">
        <f t="shared" si="1"/>
        <v>84.5</v>
      </c>
      <c r="D34" s="228" t="s">
        <v>135</v>
      </c>
      <c r="E34" s="233" t="s">
        <v>393</v>
      </c>
      <c r="F34" s="248">
        <v>660</v>
      </c>
      <c r="G34" s="236">
        <f t="shared" si="2"/>
        <v>0.33463541666666663</v>
      </c>
      <c r="H34" s="236">
        <f t="shared" si="3"/>
        <v>0.34930555555555554</v>
      </c>
      <c r="I34" s="236">
        <f t="shared" si="4"/>
        <v>0.36607142857142855</v>
      </c>
      <c r="J34" s="236">
        <f t="shared" si="5"/>
        <v>0.38541666666666663</v>
      </c>
      <c r="K34" s="236">
        <f t="shared" si="6"/>
        <v>0.40798611111111105</v>
      </c>
      <c r="N34" s="4"/>
      <c r="O34" s="4"/>
    </row>
    <row r="35" spans="1:15" ht="12" customHeight="1">
      <c r="A35" s="230">
        <v>2</v>
      </c>
      <c r="B35" s="231">
        <f t="shared" si="0"/>
        <v>103.5</v>
      </c>
      <c r="C35" s="231">
        <f t="shared" si="1"/>
        <v>86.5</v>
      </c>
      <c r="D35" s="241" t="s">
        <v>996</v>
      </c>
      <c r="E35" s="267" t="s">
        <v>66</v>
      </c>
      <c r="F35" s="295">
        <v>617</v>
      </c>
      <c r="G35" s="236">
        <f t="shared" si="2"/>
        <v>0.33984375</v>
      </c>
      <c r="H35" s="236">
        <f t="shared" si="3"/>
        <v>0.35486111111111107</v>
      </c>
      <c r="I35" s="236">
        <f t="shared" si="4"/>
        <v>0.3720238095238095</v>
      </c>
      <c r="J35" s="236">
        <f t="shared" si="5"/>
        <v>0.3918269230769231</v>
      </c>
      <c r="K35" s="236">
        <f t="shared" si="6"/>
        <v>0.4149305555555555</v>
      </c>
      <c r="N35" s="4"/>
      <c r="O35" s="4"/>
    </row>
    <row r="36" spans="1:15" ht="12" customHeight="1">
      <c r="A36" s="289">
        <v>2.5</v>
      </c>
      <c r="B36" s="231">
        <f t="shared" si="0"/>
        <v>101</v>
      </c>
      <c r="C36" s="231">
        <f t="shared" si="1"/>
        <v>89</v>
      </c>
      <c r="D36" s="241" t="s">
        <v>997</v>
      </c>
      <c r="E36" s="208" t="s">
        <v>419</v>
      </c>
      <c r="F36" s="296">
        <v>288</v>
      </c>
      <c r="G36" s="236">
        <f t="shared" si="2"/>
        <v>0.34635416666666663</v>
      </c>
      <c r="H36" s="236">
        <f t="shared" si="3"/>
        <v>0.36180555555555555</v>
      </c>
      <c r="I36" s="236">
        <f t="shared" si="4"/>
        <v>0.3794642857142857</v>
      </c>
      <c r="J36" s="236">
        <f t="shared" si="5"/>
        <v>0.39983974358974356</v>
      </c>
      <c r="K36" s="236">
        <f t="shared" si="6"/>
        <v>0.42361111111111105</v>
      </c>
      <c r="N36" s="4"/>
      <c r="O36" s="4"/>
    </row>
    <row r="37" spans="1:15" ht="12" customHeight="1">
      <c r="A37" s="289">
        <v>5</v>
      </c>
      <c r="B37" s="231">
        <f aca="true" t="shared" si="7" ref="B37:B49">B36-A37</f>
        <v>96</v>
      </c>
      <c r="C37" s="231">
        <f aca="true" t="shared" si="8" ref="C37:C49">C36+A37</f>
        <v>94</v>
      </c>
      <c r="D37" s="241" t="s">
        <v>998</v>
      </c>
      <c r="E37" s="208" t="s">
        <v>999</v>
      </c>
      <c r="F37" s="296">
        <v>360</v>
      </c>
      <c r="G37" s="236">
        <f aca="true" t="shared" si="9" ref="G37:G49">SUM($G$9+$O$3*C37)</f>
        <v>0.359375</v>
      </c>
      <c r="H37" s="236">
        <f aca="true" t="shared" si="10" ref="H37:H49">SUM($H$9+$P$3*C37)</f>
        <v>0.3756944444444444</v>
      </c>
      <c r="I37" s="236">
        <f aca="true" t="shared" si="11" ref="I37:I49">SUM($I$9+$Q$3*C37)</f>
        <v>0.3943452380952381</v>
      </c>
      <c r="J37" s="236">
        <f aca="true" t="shared" si="12" ref="J37:J49">SUM($J$9+$R$3*C37)</f>
        <v>0.4158653846153846</v>
      </c>
      <c r="K37" s="236">
        <f aca="true" t="shared" si="13" ref="K37:K49">SUM($K$9+$S$3*C37)</f>
        <v>0.4409722222222222</v>
      </c>
      <c r="N37" s="4"/>
      <c r="O37" s="4"/>
    </row>
    <row r="38" spans="1:15" ht="12" customHeight="1">
      <c r="A38" s="289">
        <v>1</v>
      </c>
      <c r="B38" s="231">
        <f t="shared" si="7"/>
        <v>95</v>
      </c>
      <c r="C38" s="231">
        <f t="shared" si="8"/>
        <v>95</v>
      </c>
      <c r="D38" s="241" t="s">
        <v>1000</v>
      </c>
      <c r="E38" s="208" t="s">
        <v>453</v>
      </c>
      <c r="F38" s="296">
        <v>400</v>
      </c>
      <c r="G38" s="236">
        <f t="shared" si="9"/>
        <v>0.36197916666666663</v>
      </c>
      <c r="H38" s="236">
        <f t="shared" si="10"/>
        <v>0.37847222222222215</v>
      </c>
      <c r="I38" s="236">
        <f t="shared" si="11"/>
        <v>0.39732142857142855</v>
      </c>
      <c r="J38" s="236">
        <f t="shared" si="12"/>
        <v>0.4190705128205128</v>
      </c>
      <c r="K38" s="236">
        <f t="shared" si="13"/>
        <v>0.4444444444444444</v>
      </c>
      <c r="N38" s="4"/>
      <c r="O38" s="4"/>
    </row>
    <row r="39" spans="1:15" ht="14.25" customHeight="1">
      <c r="A39" s="289">
        <v>1</v>
      </c>
      <c r="B39" s="231">
        <f t="shared" si="7"/>
        <v>94</v>
      </c>
      <c r="C39" s="231">
        <f t="shared" si="8"/>
        <v>96</v>
      </c>
      <c r="D39" s="241" t="s">
        <v>1001</v>
      </c>
      <c r="E39" s="208" t="s">
        <v>459</v>
      </c>
      <c r="F39" s="296">
        <v>320</v>
      </c>
      <c r="G39" s="236">
        <f t="shared" si="9"/>
        <v>0.3645833333333333</v>
      </c>
      <c r="H39" s="236">
        <f t="shared" si="10"/>
        <v>0.3812499999999999</v>
      </c>
      <c r="I39" s="236">
        <f t="shared" si="11"/>
        <v>0.400297619047619</v>
      </c>
      <c r="J39" s="236">
        <f t="shared" si="12"/>
        <v>0.422275641025641</v>
      </c>
      <c r="K39" s="236">
        <f t="shared" si="13"/>
        <v>0.44791666666666663</v>
      </c>
      <c r="N39" s="4"/>
      <c r="O39" s="4"/>
    </row>
    <row r="40" spans="1:15" ht="14.25" customHeight="1" hidden="1">
      <c r="A40" s="289"/>
      <c r="B40" s="231">
        <f t="shared" si="7"/>
        <v>94</v>
      </c>
      <c r="C40" s="231">
        <f t="shared" si="8"/>
        <v>96</v>
      </c>
      <c r="D40" s="255"/>
      <c r="E40" s="208"/>
      <c r="F40" s="296"/>
      <c r="G40" s="236">
        <f t="shared" si="9"/>
        <v>0.3645833333333333</v>
      </c>
      <c r="H40" s="236">
        <f t="shared" si="10"/>
        <v>0.3812499999999999</v>
      </c>
      <c r="I40" s="236">
        <f t="shared" si="11"/>
        <v>0.400297619047619</v>
      </c>
      <c r="J40" s="236">
        <f t="shared" si="12"/>
        <v>0.422275641025641</v>
      </c>
      <c r="K40" s="236">
        <f t="shared" si="13"/>
        <v>0.44791666666666663</v>
      </c>
      <c r="N40" s="4"/>
      <c r="O40" s="4"/>
    </row>
    <row r="41" spans="1:15" ht="14.25" customHeight="1" hidden="1">
      <c r="A41" s="289"/>
      <c r="B41" s="231">
        <f t="shared" si="7"/>
        <v>94</v>
      </c>
      <c r="C41" s="231">
        <f t="shared" si="8"/>
        <v>96</v>
      </c>
      <c r="D41" s="229"/>
      <c r="E41" s="208"/>
      <c r="F41" s="296"/>
      <c r="G41" s="236">
        <f t="shared" si="9"/>
        <v>0.3645833333333333</v>
      </c>
      <c r="H41" s="236">
        <f t="shared" si="10"/>
        <v>0.3812499999999999</v>
      </c>
      <c r="I41" s="236">
        <f t="shared" si="11"/>
        <v>0.400297619047619</v>
      </c>
      <c r="J41" s="236">
        <f t="shared" si="12"/>
        <v>0.422275641025641</v>
      </c>
      <c r="K41" s="236">
        <f t="shared" si="13"/>
        <v>0.44791666666666663</v>
      </c>
      <c r="N41" s="4"/>
      <c r="O41" s="4"/>
    </row>
    <row r="42" spans="1:15" ht="14.25" customHeight="1" hidden="1">
      <c r="A42" s="289"/>
      <c r="B42" s="231">
        <f t="shared" si="7"/>
        <v>94</v>
      </c>
      <c r="C42" s="231">
        <f t="shared" si="8"/>
        <v>96</v>
      </c>
      <c r="D42" s="255"/>
      <c r="E42" s="209"/>
      <c r="F42" s="296"/>
      <c r="G42" s="236">
        <f t="shared" si="9"/>
        <v>0.3645833333333333</v>
      </c>
      <c r="H42" s="236">
        <f t="shared" si="10"/>
        <v>0.3812499999999999</v>
      </c>
      <c r="I42" s="236">
        <f t="shared" si="11"/>
        <v>0.400297619047619</v>
      </c>
      <c r="J42" s="236">
        <f t="shared" si="12"/>
        <v>0.422275641025641</v>
      </c>
      <c r="K42" s="236">
        <f t="shared" si="13"/>
        <v>0.44791666666666663</v>
      </c>
      <c r="N42" s="4"/>
      <c r="O42" s="4"/>
    </row>
    <row r="43" spans="1:15" ht="14.25" customHeight="1" hidden="1">
      <c r="A43" s="289"/>
      <c r="B43" s="231">
        <f t="shared" si="7"/>
        <v>94</v>
      </c>
      <c r="C43" s="231">
        <f t="shared" si="8"/>
        <v>96</v>
      </c>
      <c r="D43" s="255"/>
      <c r="E43" s="209"/>
      <c r="F43" s="296"/>
      <c r="G43" s="236">
        <f t="shared" si="9"/>
        <v>0.3645833333333333</v>
      </c>
      <c r="H43" s="236">
        <f t="shared" si="10"/>
        <v>0.3812499999999999</v>
      </c>
      <c r="I43" s="236">
        <f t="shared" si="11"/>
        <v>0.400297619047619</v>
      </c>
      <c r="J43" s="236">
        <f t="shared" si="12"/>
        <v>0.422275641025641</v>
      </c>
      <c r="K43" s="236">
        <f t="shared" si="13"/>
        <v>0.44791666666666663</v>
      </c>
      <c r="N43" s="4"/>
      <c r="O43" s="4"/>
    </row>
    <row r="44" spans="1:15" ht="14.25" customHeight="1" hidden="1">
      <c r="A44" s="289"/>
      <c r="B44" s="231">
        <f t="shared" si="7"/>
        <v>94</v>
      </c>
      <c r="C44" s="231">
        <f t="shared" si="8"/>
        <v>96</v>
      </c>
      <c r="D44" s="255"/>
      <c r="E44" s="209"/>
      <c r="F44" s="296"/>
      <c r="G44" s="236">
        <f t="shared" si="9"/>
        <v>0.3645833333333333</v>
      </c>
      <c r="H44" s="236">
        <f t="shared" si="10"/>
        <v>0.3812499999999999</v>
      </c>
      <c r="I44" s="236">
        <f t="shared" si="11"/>
        <v>0.400297619047619</v>
      </c>
      <c r="J44" s="236">
        <f t="shared" si="12"/>
        <v>0.422275641025641</v>
      </c>
      <c r="K44" s="236">
        <f t="shared" si="13"/>
        <v>0.44791666666666663</v>
      </c>
      <c r="N44" s="4"/>
      <c r="O44" s="4"/>
    </row>
    <row r="45" spans="1:15" ht="14.25" customHeight="1" hidden="1">
      <c r="A45" s="230"/>
      <c r="B45" s="231">
        <f>B44-A45</f>
        <v>94</v>
      </c>
      <c r="C45" s="231">
        <f>C44+A45</f>
        <v>96</v>
      </c>
      <c r="D45" s="255"/>
      <c r="E45" s="210"/>
      <c r="F45" s="297"/>
      <c r="G45" s="236">
        <f t="shared" si="9"/>
        <v>0.3645833333333333</v>
      </c>
      <c r="H45" s="236">
        <f t="shared" si="10"/>
        <v>0.3812499999999999</v>
      </c>
      <c r="I45" s="236">
        <f t="shared" si="11"/>
        <v>0.400297619047619</v>
      </c>
      <c r="J45" s="236">
        <f t="shared" si="12"/>
        <v>0.422275641025641</v>
      </c>
      <c r="K45" s="236">
        <f t="shared" si="13"/>
        <v>0.44791666666666663</v>
      </c>
      <c r="N45" s="4"/>
      <c r="O45" s="4"/>
    </row>
    <row r="46" spans="1:15" ht="14.25" customHeight="1" hidden="1">
      <c r="A46" s="230"/>
      <c r="B46" s="231">
        <f t="shared" si="7"/>
        <v>94</v>
      </c>
      <c r="C46" s="231">
        <f t="shared" si="8"/>
        <v>96</v>
      </c>
      <c r="D46" s="255"/>
      <c r="E46" s="210"/>
      <c r="F46" s="297"/>
      <c r="G46" s="236">
        <f t="shared" si="9"/>
        <v>0.3645833333333333</v>
      </c>
      <c r="H46" s="236">
        <f t="shared" si="10"/>
        <v>0.3812499999999999</v>
      </c>
      <c r="I46" s="236">
        <f t="shared" si="11"/>
        <v>0.400297619047619</v>
      </c>
      <c r="J46" s="236">
        <f t="shared" si="12"/>
        <v>0.422275641025641</v>
      </c>
      <c r="K46" s="236">
        <f t="shared" si="13"/>
        <v>0.44791666666666663</v>
      </c>
      <c r="N46" s="4"/>
      <c r="O46" s="4"/>
    </row>
    <row r="47" spans="1:15" ht="14.25" customHeight="1" hidden="1">
      <c r="A47" s="230"/>
      <c r="B47" s="231">
        <f t="shared" si="7"/>
        <v>94</v>
      </c>
      <c r="C47" s="231">
        <f t="shared" si="8"/>
        <v>96</v>
      </c>
      <c r="D47" s="255"/>
      <c r="E47" s="210"/>
      <c r="F47" s="297"/>
      <c r="G47" s="236">
        <f t="shared" si="9"/>
        <v>0.3645833333333333</v>
      </c>
      <c r="H47" s="236">
        <f t="shared" si="10"/>
        <v>0.3812499999999999</v>
      </c>
      <c r="I47" s="236">
        <f t="shared" si="11"/>
        <v>0.400297619047619</v>
      </c>
      <c r="J47" s="236">
        <f t="shared" si="12"/>
        <v>0.422275641025641</v>
      </c>
      <c r="K47" s="236">
        <f t="shared" si="13"/>
        <v>0.44791666666666663</v>
      </c>
      <c r="N47" s="4"/>
      <c r="O47" s="4"/>
    </row>
    <row r="48" spans="1:15" ht="14.25" customHeight="1" hidden="1">
      <c r="A48" s="230"/>
      <c r="B48" s="231">
        <f t="shared" si="7"/>
        <v>94</v>
      </c>
      <c r="C48" s="231">
        <f t="shared" si="8"/>
        <v>96</v>
      </c>
      <c r="D48" s="255"/>
      <c r="E48" s="210"/>
      <c r="F48" s="297"/>
      <c r="G48" s="236">
        <f t="shared" si="9"/>
        <v>0.3645833333333333</v>
      </c>
      <c r="H48" s="236">
        <f t="shared" si="10"/>
        <v>0.3812499999999999</v>
      </c>
      <c r="I48" s="236">
        <f t="shared" si="11"/>
        <v>0.400297619047619</v>
      </c>
      <c r="J48" s="236">
        <f t="shared" si="12"/>
        <v>0.422275641025641</v>
      </c>
      <c r="K48" s="236">
        <f t="shared" si="13"/>
        <v>0.44791666666666663</v>
      </c>
      <c r="N48" s="4"/>
      <c r="O48" s="4"/>
    </row>
    <row r="49" spans="1:15" ht="14.25" customHeight="1">
      <c r="A49" s="230">
        <v>7</v>
      </c>
      <c r="B49" s="231">
        <f t="shared" si="7"/>
        <v>87</v>
      </c>
      <c r="C49" s="231">
        <f t="shared" si="8"/>
        <v>103</v>
      </c>
      <c r="D49" s="232" t="s">
        <v>162</v>
      </c>
      <c r="E49" s="248"/>
      <c r="F49" s="248">
        <v>350</v>
      </c>
      <c r="G49" s="236">
        <f t="shared" si="9"/>
        <v>0.38281249999999994</v>
      </c>
      <c r="H49" s="236">
        <f t="shared" si="10"/>
        <v>0.4006944444444444</v>
      </c>
      <c r="I49" s="236">
        <f t="shared" si="11"/>
        <v>0.42113095238095233</v>
      </c>
      <c r="J49" s="236">
        <f t="shared" si="12"/>
        <v>0.44471153846153844</v>
      </c>
      <c r="K49" s="236">
        <f t="shared" si="13"/>
        <v>0.4722222222222222</v>
      </c>
      <c r="N49" s="4"/>
      <c r="O49" s="4"/>
    </row>
    <row r="50" spans="1:13" s="142" customFormat="1" ht="12" customHeight="1">
      <c r="A50" s="242"/>
      <c r="B50" s="242"/>
      <c r="C50" s="242"/>
      <c r="D50" s="243" t="s">
        <v>19</v>
      </c>
      <c r="E50" s="216"/>
      <c r="F50" s="298"/>
      <c r="G50" s="246"/>
      <c r="H50" s="246"/>
      <c r="I50" s="246"/>
      <c r="J50" s="246"/>
      <c r="K50" s="246"/>
      <c r="L50" s="144"/>
      <c r="M50" s="143"/>
    </row>
    <row r="51" spans="1:12" ht="12" customHeight="1">
      <c r="A51" s="230">
        <v>0</v>
      </c>
      <c r="B51" s="231">
        <f>B49</f>
        <v>87</v>
      </c>
      <c r="C51" s="231">
        <f>C49</f>
        <v>103</v>
      </c>
      <c r="D51" s="378" t="s">
        <v>162</v>
      </c>
      <c r="E51" s="233" t="s">
        <v>161</v>
      </c>
      <c r="F51" s="248"/>
      <c r="G51" s="234">
        <f>$L$6</f>
        <v>0.4375</v>
      </c>
      <c r="H51" s="234">
        <f>$L$6</f>
        <v>0.4375</v>
      </c>
      <c r="I51" s="234">
        <f>$L$6</f>
        <v>0.4375</v>
      </c>
      <c r="J51" s="234">
        <f>$M$6</f>
        <v>0.4375</v>
      </c>
      <c r="K51" s="234">
        <f>$M$6</f>
        <v>0.4375</v>
      </c>
      <c r="L51" s="48">
        <f>L50+A51</f>
        <v>0</v>
      </c>
    </row>
    <row r="52" spans="1:12" ht="12" customHeight="1">
      <c r="A52" s="230">
        <v>7</v>
      </c>
      <c r="B52" s="231">
        <f>B51-A52</f>
        <v>80</v>
      </c>
      <c r="C52" s="231">
        <f>C51+A52</f>
        <v>110</v>
      </c>
      <c r="D52" s="235" t="s">
        <v>461</v>
      </c>
      <c r="E52" s="233" t="s">
        <v>83</v>
      </c>
      <c r="F52" s="248">
        <v>497</v>
      </c>
      <c r="G52" s="236">
        <f aca="true" t="shared" si="14" ref="G52:G80">SUM($H$51+$O$3*L52)</f>
        <v>0.4557291666666667</v>
      </c>
      <c r="H52" s="236">
        <f aca="true" t="shared" si="15" ref="H52:H80">SUM($H$51+$P$3*L52)</f>
        <v>0.45694444444444443</v>
      </c>
      <c r="I52" s="236">
        <f aca="true" t="shared" si="16" ref="I52:I80">SUM($I$51+$Q$3*L52)</f>
        <v>0.4583333333333333</v>
      </c>
      <c r="J52" s="236">
        <f aca="true" t="shared" si="17" ref="J52:J80">SUM($J$51+$R$3*L52)</f>
        <v>0.4599358974358974</v>
      </c>
      <c r="K52" s="236">
        <f aca="true" t="shared" si="18" ref="K52:K80">SUM($K$51+$S$3*L52)</f>
        <v>0.4618055555555556</v>
      </c>
      <c r="L52" s="48">
        <f>L51+A52</f>
        <v>7</v>
      </c>
    </row>
    <row r="53" spans="1:12" ht="12" customHeight="1">
      <c r="A53" s="230">
        <v>3</v>
      </c>
      <c r="B53" s="231">
        <f aca="true" t="shared" si="19" ref="B53:B80">B52-A53</f>
        <v>77</v>
      </c>
      <c r="C53" s="231">
        <f aca="true" t="shared" si="20" ref="C53:C80">C52+A53</f>
        <v>113</v>
      </c>
      <c r="D53" s="235" t="s">
        <v>462</v>
      </c>
      <c r="E53" s="233" t="s">
        <v>83</v>
      </c>
      <c r="F53" s="248">
        <v>400</v>
      </c>
      <c r="G53" s="236">
        <f t="shared" si="14"/>
        <v>0.4635416666666667</v>
      </c>
      <c r="H53" s="236">
        <f t="shared" si="15"/>
        <v>0.4652777777777778</v>
      </c>
      <c r="I53" s="236">
        <f t="shared" si="16"/>
        <v>0.46726190476190477</v>
      </c>
      <c r="J53" s="236">
        <f t="shared" si="17"/>
        <v>0.46955128205128205</v>
      </c>
      <c r="K53" s="236">
        <f t="shared" si="18"/>
        <v>0.4722222222222222</v>
      </c>
      <c r="L53" s="48">
        <f aca="true" t="shared" si="21" ref="L53:L64">L52+A53</f>
        <v>10</v>
      </c>
    </row>
    <row r="54" spans="1:12" ht="12" customHeight="1">
      <c r="A54" s="230">
        <v>3</v>
      </c>
      <c r="B54" s="231">
        <f t="shared" si="19"/>
        <v>74</v>
      </c>
      <c r="C54" s="231">
        <f t="shared" si="20"/>
        <v>116</v>
      </c>
      <c r="D54" s="235" t="s">
        <v>463</v>
      </c>
      <c r="E54" s="233" t="s">
        <v>62</v>
      </c>
      <c r="F54" s="248">
        <v>249</v>
      </c>
      <c r="G54" s="236">
        <f t="shared" si="14"/>
        <v>0.4713541666666667</v>
      </c>
      <c r="H54" s="236">
        <f t="shared" si="15"/>
        <v>0.4736111111111111</v>
      </c>
      <c r="I54" s="236">
        <f t="shared" si="16"/>
        <v>0.47619047619047616</v>
      </c>
      <c r="J54" s="236">
        <f t="shared" si="17"/>
        <v>0.4791666666666667</v>
      </c>
      <c r="K54" s="236">
        <f t="shared" si="18"/>
        <v>0.4826388888888889</v>
      </c>
      <c r="L54" s="48">
        <f t="shared" si="21"/>
        <v>13</v>
      </c>
    </row>
    <row r="55" spans="1:12" ht="12" customHeight="1">
      <c r="A55" s="230">
        <v>1.5</v>
      </c>
      <c r="B55" s="231">
        <f t="shared" si="19"/>
        <v>72.5</v>
      </c>
      <c r="C55" s="231">
        <f t="shared" si="20"/>
        <v>117.5</v>
      </c>
      <c r="D55" s="235" t="s">
        <v>464</v>
      </c>
      <c r="E55" s="233" t="s">
        <v>62</v>
      </c>
      <c r="F55" s="248">
        <v>217</v>
      </c>
      <c r="G55" s="236">
        <f t="shared" si="14"/>
        <v>0.4752604166666667</v>
      </c>
      <c r="H55" s="236">
        <f t="shared" si="15"/>
        <v>0.47777777777777775</v>
      </c>
      <c r="I55" s="236">
        <f t="shared" si="16"/>
        <v>0.4806547619047619</v>
      </c>
      <c r="J55" s="236">
        <f t="shared" si="17"/>
        <v>0.483974358974359</v>
      </c>
      <c r="K55" s="236">
        <f t="shared" si="18"/>
        <v>0.4878472222222222</v>
      </c>
      <c r="L55" s="48">
        <f t="shared" si="21"/>
        <v>14.5</v>
      </c>
    </row>
    <row r="56" spans="1:12" ht="12" customHeight="1">
      <c r="A56" s="230">
        <v>3</v>
      </c>
      <c r="B56" s="231">
        <f t="shared" si="19"/>
        <v>69.5</v>
      </c>
      <c r="C56" s="231">
        <f t="shared" si="20"/>
        <v>120.5</v>
      </c>
      <c r="D56" s="235" t="s">
        <v>465</v>
      </c>
      <c r="E56" s="233" t="s">
        <v>466</v>
      </c>
      <c r="F56" s="248">
        <v>250</v>
      </c>
      <c r="G56" s="236">
        <f t="shared" si="14"/>
        <v>0.4830729166666667</v>
      </c>
      <c r="H56" s="236">
        <f t="shared" si="15"/>
        <v>0.4861111111111111</v>
      </c>
      <c r="I56" s="236">
        <f t="shared" si="16"/>
        <v>0.4895833333333333</v>
      </c>
      <c r="J56" s="236">
        <f t="shared" si="17"/>
        <v>0.4935897435897436</v>
      </c>
      <c r="K56" s="236">
        <f t="shared" si="18"/>
        <v>0.4982638888888889</v>
      </c>
      <c r="L56" s="48">
        <f t="shared" si="21"/>
        <v>17.5</v>
      </c>
    </row>
    <row r="57" spans="1:12" ht="12" customHeight="1">
      <c r="A57" s="230">
        <v>2.5</v>
      </c>
      <c r="B57" s="231">
        <f t="shared" si="19"/>
        <v>67</v>
      </c>
      <c r="C57" s="231">
        <f t="shared" si="20"/>
        <v>123</v>
      </c>
      <c r="D57" s="229" t="s">
        <v>163</v>
      </c>
      <c r="E57" s="233" t="s">
        <v>467</v>
      </c>
      <c r="F57" s="248">
        <v>300</v>
      </c>
      <c r="G57" s="236">
        <f t="shared" si="14"/>
        <v>0.4895833333333333</v>
      </c>
      <c r="H57" s="236">
        <f t="shared" si="15"/>
        <v>0.4930555555555556</v>
      </c>
      <c r="I57" s="236">
        <f t="shared" si="16"/>
        <v>0.49702380952380953</v>
      </c>
      <c r="J57" s="236">
        <f t="shared" si="17"/>
        <v>0.5016025641025641</v>
      </c>
      <c r="K57" s="236">
        <f t="shared" si="18"/>
        <v>0.5069444444444444</v>
      </c>
      <c r="L57" s="48">
        <f t="shared" si="21"/>
        <v>20</v>
      </c>
    </row>
    <row r="58" spans="1:12" ht="12" customHeight="1">
      <c r="A58" s="230">
        <v>1</v>
      </c>
      <c r="B58" s="231">
        <f t="shared" si="19"/>
        <v>66</v>
      </c>
      <c r="C58" s="231">
        <f t="shared" si="20"/>
        <v>124</v>
      </c>
      <c r="D58" s="235" t="s">
        <v>468</v>
      </c>
      <c r="E58" s="233" t="s">
        <v>470</v>
      </c>
      <c r="F58" s="248">
        <v>238</v>
      </c>
      <c r="G58" s="236">
        <f t="shared" si="14"/>
        <v>0.4921875</v>
      </c>
      <c r="H58" s="236">
        <f t="shared" si="15"/>
        <v>0.49583333333333335</v>
      </c>
      <c r="I58" s="236">
        <f t="shared" si="16"/>
        <v>0.5</v>
      </c>
      <c r="J58" s="236">
        <f t="shared" si="17"/>
        <v>0.5048076923076923</v>
      </c>
      <c r="K58" s="236">
        <f t="shared" si="18"/>
        <v>0.5104166666666666</v>
      </c>
      <c r="L58" s="48">
        <f t="shared" si="21"/>
        <v>21</v>
      </c>
    </row>
    <row r="59" spans="1:12" ht="12" customHeight="1">
      <c r="A59" s="230">
        <v>3</v>
      </c>
      <c r="B59" s="231">
        <f t="shared" si="19"/>
        <v>63</v>
      </c>
      <c r="C59" s="231">
        <f t="shared" si="20"/>
        <v>127</v>
      </c>
      <c r="D59" s="235" t="s">
        <v>469</v>
      </c>
      <c r="E59" s="233" t="s">
        <v>271</v>
      </c>
      <c r="F59" s="248">
        <v>204</v>
      </c>
      <c r="G59" s="236">
        <f t="shared" si="14"/>
        <v>0.5</v>
      </c>
      <c r="H59" s="236">
        <f t="shared" si="15"/>
        <v>0.5041666666666667</v>
      </c>
      <c r="I59" s="236">
        <f t="shared" si="16"/>
        <v>0.5089285714285714</v>
      </c>
      <c r="J59" s="236">
        <f t="shared" si="17"/>
        <v>0.5144230769230769</v>
      </c>
      <c r="K59" s="236">
        <f t="shared" si="18"/>
        <v>0.5208333333333334</v>
      </c>
      <c r="L59" s="48">
        <f t="shared" si="21"/>
        <v>24</v>
      </c>
    </row>
    <row r="60" spans="1:12" ht="12" customHeight="1">
      <c r="A60" s="230">
        <v>5.5</v>
      </c>
      <c r="B60" s="231">
        <f t="shared" si="19"/>
        <v>57.5</v>
      </c>
      <c r="C60" s="231">
        <f t="shared" si="20"/>
        <v>132.5</v>
      </c>
      <c r="D60" s="235" t="s">
        <v>801</v>
      </c>
      <c r="E60" s="233" t="s">
        <v>271</v>
      </c>
      <c r="F60" s="248">
        <v>239</v>
      </c>
      <c r="G60" s="236">
        <f t="shared" si="14"/>
        <v>0.5143229166666666</v>
      </c>
      <c r="H60" s="236">
        <f t="shared" si="15"/>
        <v>0.5194444444444444</v>
      </c>
      <c r="I60" s="236">
        <f t="shared" si="16"/>
        <v>0.5252976190476191</v>
      </c>
      <c r="J60" s="236">
        <f t="shared" si="17"/>
        <v>0.532051282051282</v>
      </c>
      <c r="K60" s="236">
        <f t="shared" si="18"/>
        <v>0.5399305555555556</v>
      </c>
      <c r="L60" s="48">
        <f t="shared" si="21"/>
        <v>29.5</v>
      </c>
    </row>
    <row r="61" spans="1:12" ht="12" customHeight="1">
      <c r="A61" s="230">
        <v>1.5</v>
      </c>
      <c r="B61" s="231">
        <f t="shared" si="19"/>
        <v>56</v>
      </c>
      <c r="C61" s="231">
        <f t="shared" si="20"/>
        <v>134</v>
      </c>
      <c r="D61" s="235" t="s">
        <v>472</v>
      </c>
      <c r="E61" s="233" t="s">
        <v>471</v>
      </c>
      <c r="F61" s="248">
        <v>211</v>
      </c>
      <c r="G61" s="236">
        <f t="shared" si="14"/>
        <v>0.5182291666666666</v>
      </c>
      <c r="H61" s="236">
        <f t="shared" si="15"/>
        <v>0.5236111111111111</v>
      </c>
      <c r="I61" s="236">
        <f t="shared" si="16"/>
        <v>0.5297619047619048</v>
      </c>
      <c r="J61" s="236">
        <f t="shared" si="17"/>
        <v>0.5368589743589743</v>
      </c>
      <c r="K61" s="236">
        <f t="shared" si="18"/>
        <v>0.5451388888888888</v>
      </c>
      <c r="L61" s="48">
        <f t="shared" si="21"/>
        <v>31</v>
      </c>
    </row>
    <row r="62" spans="1:12" ht="12" customHeight="1">
      <c r="A62" s="230">
        <v>5</v>
      </c>
      <c r="B62" s="231">
        <f t="shared" si="19"/>
        <v>51</v>
      </c>
      <c r="C62" s="231">
        <f t="shared" si="20"/>
        <v>139</v>
      </c>
      <c r="D62" s="229" t="s">
        <v>164</v>
      </c>
      <c r="E62" s="233" t="s">
        <v>473</v>
      </c>
      <c r="F62" s="248">
        <v>126</v>
      </c>
      <c r="G62" s="236">
        <f t="shared" si="14"/>
        <v>0.53125</v>
      </c>
      <c r="H62" s="236">
        <f t="shared" si="15"/>
        <v>0.5375</v>
      </c>
      <c r="I62" s="236">
        <f t="shared" si="16"/>
        <v>0.5446428571428571</v>
      </c>
      <c r="J62" s="236">
        <f t="shared" si="17"/>
        <v>0.5528846153846154</v>
      </c>
      <c r="K62" s="236">
        <f t="shared" si="18"/>
        <v>0.5625</v>
      </c>
      <c r="L62" s="48">
        <f t="shared" si="21"/>
        <v>36</v>
      </c>
    </row>
    <row r="63" spans="1:12" ht="12" customHeight="1">
      <c r="A63" s="230">
        <v>4.5</v>
      </c>
      <c r="B63" s="231">
        <f t="shared" si="19"/>
        <v>46.5</v>
      </c>
      <c r="C63" s="231">
        <f t="shared" si="20"/>
        <v>143.5</v>
      </c>
      <c r="D63" s="229" t="s">
        <v>165</v>
      </c>
      <c r="E63" s="233" t="s">
        <v>167</v>
      </c>
      <c r="F63" s="248">
        <v>166</v>
      </c>
      <c r="G63" s="236">
        <f t="shared" si="14"/>
        <v>0.54296875</v>
      </c>
      <c r="H63" s="236">
        <f t="shared" si="15"/>
        <v>0.55</v>
      </c>
      <c r="I63" s="236">
        <f t="shared" si="16"/>
        <v>0.5580357142857143</v>
      </c>
      <c r="J63" s="236">
        <f t="shared" si="17"/>
        <v>0.5673076923076923</v>
      </c>
      <c r="K63" s="236">
        <f t="shared" si="18"/>
        <v>0.578125</v>
      </c>
      <c r="L63" s="48">
        <f t="shared" si="21"/>
        <v>40.5</v>
      </c>
    </row>
    <row r="64" spans="1:12" ht="12" customHeight="1">
      <c r="A64" s="230">
        <v>6</v>
      </c>
      <c r="B64" s="231">
        <f t="shared" si="19"/>
        <v>40.5</v>
      </c>
      <c r="C64" s="231">
        <f t="shared" si="20"/>
        <v>149.5</v>
      </c>
      <c r="D64" s="229" t="s">
        <v>166</v>
      </c>
      <c r="E64" s="248" t="s">
        <v>167</v>
      </c>
      <c r="F64" s="248">
        <v>350</v>
      </c>
      <c r="G64" s="236">
        <f t="shared" si="14"/>
        <v>0.55859375</v>
      </c>
      <c r="H64" s="236">
        <f t="shared" si="15"/>
        <v>0.5666666666666667</v>
      </c>
      <c r="I64" s="236">
        <f t="shared" si="16"/>
        <v>0.5758928571428571</v>
      </c>
      <c r="J64" s="236">
        <f t="shared" si="17"/>
        <v>0.5865384615384616</v>
      </c>
      <c r="K64" s="236">
        <f t="shared" si="18"/>
        <v>0.5989583333333333</v>
      </c>
      <c r="L64" s="48">
        <f t="shared" si="21"/>
        <v>46.5</v>
      </c>
    </row>
    <row r="65" spans="1:12" ht="12" customHeight="1">
      <c r="A65" s="230">
        <v>5</v>
      </c>
      <c r="B65" s="231">
        <f t="shared" si="19"/>
        <v>35.5</v>
      </c>
      <c r="C65" s="231">
        <f t="shared" si="20"/>
        <v>154.5</v>
      </c>
      <c r="D65" s="235" t="s">
        <v>474</v>
      </c>
      <c r="E65" s="233" t="s">
        <v>476</v>
      </c>
      <c r="F65" s="248">
        <v>328</v>
      </c>
      <c r="G65" s="236">
        <f t="shared" si="14"/>
        <v>0.5716145833333333</v>
      </c>
      <c r="H65" s="236">
        <f t="shared" si="15"/>
        <v>0.5805555555555555</v>
      </c>
      <c r="I65" s="236">
        <f t="shared" si="16"/>
        <v>0.5907738095238095</v>
      </c>
      <c r="J65" s="236">
        <f t="shared" si="17"/>
        <v>0.6025641025641025</v>
      </c>
      <c r="K65" s="236">
        <f t="shared" si="18"/>
        <v>0.6163194444444444</v>
      </c>
      <c r="L65" s="48">
        <f aca="true" t="shared" si="22" ref="L65:L80">L64+A65</f>
        <v>51.5</v>
      </c>
    </row>
    <row r="66" spans="1:12" ht="12" customHeight="1">
      <c r="A66" s="230">
        <v>11</v>
      </c>
      <c r="B66" s="231">
        <f t="shared" si="19"/>
        <v>24.5</v>
      </c>
      <c r="C66" s="231">
        <f t="shared" si="20"/>
        <v>165.5</v>
      </c>
      <c r="D66" s="235" t="s">
        <v>477</v>
      </c>
      <c r="E66" s="233" t="s">
        <v>478</v>
      </c>
      <c r="F66" s="248">
        <v>240</v>
      </c>
      <c r="G66" s="236">
        <f t="shared" si="14"/>
        <v>0.6002604166666666</v>
      </c>
      <c r="H66" s="236">
        <f t="shared" si="15"/>
        <v>0.611111111111111</v>
      </c>
      <c r="I66" s="236">
        <f t="shared" si="16"/>
        <v>0.6235119047619048</v>
      </c>
      <c r="J66" s="236">
        <f t="shared" si="17"/>
        <v>0.6378205128205128</v>
      </c>
      <c r="K66" s="236">
        <f t="shared" si="18"/>
        <v>0.6545138888888888</v>
      </c>
      <c r="L66" s="48">
        <f t="shared" si="22"/>
        <v>62.5</v>
      </c>
    </row>
    <row r="67" spans="1:12" ht="12" customHeight="1">
      <c r="A67" s="230">
        <v>3.5</v>
      </c>
      <c r="B67" s="231">
        <f t="shared" si="19"/>
        <v>21</v>
      </c>
      <c r="C67" s="231">
        <f t="shared" si="20"/>
        <v>169</v>
      </c>
      <c r="D67" s="235" t="s">
        <v>479</v>
      </c>
      <c r="E67" s="233" t="s">
        <v>478</v>
      </c>
      <c r="F67" s="248">
        <v>481</v>
      </c>
      <c r="G67" s="236">
        <f t="shared" si="14"/>
        <v>0.609375</v>
      </c>
      <c r="H67" s="236">
        <f t="shared" si="15"/>
        <v>0.6208333333333333</v>
      </c>
      <c r="I67" s="236">
        <f t="shared" si="16"/>
        <v>0.6339285714285714</v>
      </c>
      <c r="J67" s="236">
        <f t="shared" si="17"/>
        <v>0.6490384615384616</v>
      </c>
      <c r="K67" s="236">
        <f t="shared" si="18"/>
        <v>0.6666666666666666</v>
      </c>
      <c r="L67" s="48">
        <f t="shared" si="22"/>
        <v>66</v>
      </c>
    </row>
    <row r="68" spans="1:12" ht="12" customHeight="1">
      <c r="A68" s="230">
        <v>1</v>
      </c>
      <c r="B68" s="231">
        <f t="shared" si="19"/>
        <v>20</v>
      </c>
      <c r="C68" s="231">
        <f t="shared" si="20"/>
        <v>170</v>
      </c>
      <c r="D68" s="235" t="s">
        <v>481</v>
      </c>
      <c r="E68" s="233" t="s">
        <v>478</v>
      </c>
      <c r="F68" s="248">
        <v>538</v>
      </c>
      <c r="G68" s="236">
        <f t="shared" si="14"/>
        <v>0.6119791666666666</v>
      </c>
      <c r="H68" s="236">
        <f t="shared" si="15"/>
        <v>0.6236111111111111</v>
      </c>
      <c r="I68" s="236">
        <f t="shared" si="16"/>
        <v>0.6369047619047619</v>
      </c>
      <c r="J68" s="236">
        <f t="shared" si="17"/>
        <v>0.6522435897435898</v>
      </c>
      <c r="K68" s="236">
        <f t="shared" si="18"/>
        <v>0.6701388888888888</v>
      </c>
      <c r="L68" s="48">
        <f t="shared" si="22"/>
        <v>67</v>
      </c>
    </row>
    <row r="69" spans="1:12" ht="12" customHeight="1">
      <c r="A69" s="230">
        <v>2</v>
      </c>
      <c r="B69" s="231">
        <f t="shared" si="19"/>
        <v>18</v>
      </c>
      <c r="C69" s="231">
        <f t="shared" si="20"/>
        <v>172</v>
      </c>
      <c r="D69" s="235" t="s">
        <v>482</v>
      </c>
      <c r="E69" s="233" t="s">
        <v>478</v>
      </c>
      <c r="F69" s="248">
        <v>470</v>
      </c>
      <c r="G69" s="236">
        <f t="shared" si="14"/>
        <v>0.6171875</v>
      </c>
      <c r="H69" s="236">
        <f t="shared" si="15"/>
        <v>0.6291666666666667</v>
      </c>
      <c r="I69" s="236">
        <f t="shared" si="16"/>
        <v>0.6428571428571428</v>
      </c>
      <c r="J69" s="236">
        <f t="shared" si="17"/>
        <v>0.6586538461538461</v>
      </c>
      <c r="K69" s="236">
        <f t="shared" si="18"/>
        <v>0.6770833333333333</v>
      </c>
      <c r="L69" s="48">
        <f t="shared" si="22"/>
        <v>69</v>
      </c>
    </row>
    <row r="70" spans="1:12" ht="12" customHeight="1">
      <c r="A70" s="230">
        <v>4.5</v>
      </c>
      <c r="B70" s="231">
        <f t="shared" si="19"/>
        <v>13.5</v>
      </c>
      <c r="C70" s="231">
        <f t="shared" si="20"/>
        <v>176.5</v>
      </c>
      <c r="D70" s="235" t="s">
        <v>480</v>
      </c>
      <c r="E70" s="233" t="s">
        <v>161</v>
      </c>
      <c r="F70" s="248">
        <v>390</v>
      </c>
      <c r="G70" s="236">
        <f t="shared" si="14"/>
        <v>0.62890625</v>
      </c>
      <c r="H70" s="236">
        <f t="shared" si="15"/>
        <v>0.6416666666666666</v>
      </c>
      <c r="I70" s="236">
        <f t="shared" si="16"/>
        <v>0.65625</v>
      </c>
      <c r="J70" s="236">
        <f t="shared" si="17"/>
        <v>0.6730769230769231</v>
      </c>
      <c r="K70" s="236">
        <f t="shared" si="18"/>
        <v>0.6927083333333333</v>
      </c>
      <c r="L70" s="48">
        <f t="shared" si="22"/>
        <v>73.5</v>
      </c>
    </row>
    <row r="71" spans="1:12" ht="12" customHeight="1">
      <c r="A71" s="230">
        <v>2.5</v>
      </c>
      <c r="B71" s="231">
        <f t="shared" si="19"/>
        <v>11</v>
      </c>
      <c r="C71" s="231">
        <f t="shared" si="20"/>
        <v>179</v>
      </c>
      <c r="D71" s="235" t="s">
        <v>475</v>
      </c>
      <c r="E71" s="233" t="s">
        <v>161</v>
      </c>
      <c r="F71" s="248">
        <v>300</v>
      </c>
      <c r="G71" s="236">
        <f t="shared" si="14"/>
        <v>0.6354166666666666</v>
      </c>
      <c r="H71" s="236">
        <f t="shared" si="15"/>
        <v>0.648611111111111</v>
      </c>
      <c r="I71" s="236">
        <f t="shared" si="16"/>
        <v>0.6636904761904762</v>
      </c>
      <c r="J71" s="236">
        <f t="shared" si="17"/>
        <v>0.6810897435897436</v>
      </c>
      <c r="K71" s="236">
        <f t="shared" si="18"/>
        <v>0.7013888888888888</v>
      </c>
      <c r="L71" s="48">
        <f t="shared" si="22"/>
        <v>76</v>
      </c>
    </row>
    <row r="72" spans="1:12" ht="12" customHeight="1">
      <c r="A72" s="230">
        <v>6.5</v>
      </c>
      <c r="B72" s="231">
        <f t="shared" si="19"/>
        <v>4.5</v>
      </c>
      <c r="C72" s="231">
        <f t="shared" si="20"/>
        <v>185.5</v>
      </c>
      <c r="D72" s="229" t="s">
        <v>168</v>
      </c>
      <c r="E72" s="233" t="s">
        <v>161</v>
      </c>
      <c r="F72" s="248">
        <v>223</v>
      </c>
      <c r="G72" s="236">
        <f t="shared" si="14"/>
        <v>0.65234375</v>
      </c>
      <c r="H72" s="236">
        <f t="shared" si="15"/>
        <v>0.6666666666666666</v>
      </c>
      <c r="I72" s="236">
        <f t="shared" si="16"/>
        <v>0.6830357142857143</v>
      </c>
      <c r="J72" s="236">
        <f t="shared" si="17"/>
        <v>0.7019230769230769</v>
      </c>
      <c r="K72" s="236">
        <f t="shared" si="18"/>
        <v>0.7239583333333333</v>
      </c>
      <c r="L72" s="48">
        <f t="shared" si="22"/>
        <v>82.5</v>
      </c>
    </row>
    <row r="73" spans="1:13" ht="12" customHeight="1" hidden="1">
      <c r="A73" s="230"/>
      <c r="B73" s="231">
        <f t="shared" si="19"/>
        <v>4.5</v>
      </c>
      <c r="C73" s="231">
        <f t="shared" si="20"/>
        <v>185.5</v>
      </c>
      <c r="D73" s="255"/>
      <c r="E73" s="209"/>
      <c r="F73" s="297"/>
      <c r="G73" s="236">
        <f t="shared" si="14"/>
        <v>0.65234375</v>
      </c>
      <c r="H73" s="236">
        <f t="shared" si="15"/>
        <v>0.6666666666666666</v>
      </c>
      <c r="I73" s="236">
        <f t="shared" si="16"/>
        <v>0.6830357142857143</v>
      </c>
      <c r="J73" s="236">
        <f t="shared" si="17"/>
        <v>0.7019230769230769</v>
      </c>
      <c r="K73" s="236">
        <f t="shared" si="18"/>
        <v>0.7239583333333333</v>
      </c>
      <c r="L73" s="48">
        <f t="shared" si="22"/>
        <v>82.5</v>
      </c>
      <c r="M73" s="41"/>
    </row>
    <row r="74" spans="1:13" ht="12" customHeight="1" hidden="1">
      <c r="A74" s="230"/>
      <c r="B74" s="231">
        <f>B73-A74</f>
        <v>4.5</v>
      </c>
      <c r="C74" s="231">
        <f>C73+A74</f>
        <v>185.5</v>
      </c>
      <c r="D74" s="255"/>
      <c r="E74" s="209"/>
      <c r="F74" s="297"/>
      <c r="G74" s="236">
        <f t="shared" si="14"/>
        <v>0.65234375</v>
      </c>
      <c r="H74" s="236">
        <f t="shared" si="15"/>
        <v>0.6666666666666666</v>
      </c>
      <c r="I74" s="236">
        <f t="shared" si="16"/>
        <v>0.6830357142857143</v>
      </c>
      <c r="J74" s="236">
        <f t="shared" si="17"/>
        <v>0.7019230769230769</v>
      </c>
      <c r="K74" s="236">
        <f t="shared" si="18"/>
        <v>0.7239583333333333</v>
      </c>
      <c r="L74" s="48">
        <f>L73+A74</f>
        <v>82.5</v>
      </c>
      <c r="M74" s="41"/>
    </row>
    <row r="75" spans="1:13" ht="12" customHeight="1" hidden="1">
      <c r="A75" s="230"/>
      <c r="B75" s="231">
        <f>B74-A75</f>
        <v>4.5</v>
      </c>
      <c r="C75" s="231">
        <f>C74+A75</f>
        <v>185.5</v>
      </c>
      <c r="D75" s="255"/>
      <c r="E75" s="209"/>
      <c r="F75" s="297"/>
      <c r="G75" s="236">
        <f t="shared" si="14"/>
        <v>0.65234375</v>
      </c>
      <c r="H75" s="236">
        <f t="shared" si="15"/>
        <v>0.6666666666666666</v>
      </c>
      <c r="I75" s="236">
        <f t="shared" si="16"/>
        <v>0.6830357142857143</v>
      </c>
      <c r="J75" s="236">
        <f t="shared" si="17"/>
        <v>0.7019230769230769</v>
      </c>
      <c r="K75" s="236">
        <f t="shared" si="18"/>
        <v>0.7239583333333333</v>
      </c>
      <c r="L75" s="48">
        <f>L74+A75</f>
        <v>82.5</v>
      </c>
      <c r="M75" s="41"/>
    </row>
    <row r="76" spans="1:13" ht="12" customHeight="1" hidden="1">
      <c r="A76" s="230"/>
      <c r="B76" s="231">
        <f>B75-A76</f>
        <v>4.5</v>
      </c>
      <c r="C76" s="231">
        <f>C75+A76</f>
        <v>185.5</v>
      </c>
      <c r="D76" s="255"/>
      <c r="E76" s="209"/>
      <c r="F76" s="297"/>
      <c r="G76" s="236">
        <f t="shared" si="14"/>
        <v>0.65234375</v>
      </c>
      <c r="H76" s="236">
        <f t="shared" si="15"/>
        <v>0.6666666666666666</v>
      </c>
      <c r="I76" s="236">
        <f t="shared" si="16"/>
        <v>0.6830357142857143</v>
      </c>
      <c r="J76" s="236">
        <f t="shared" si="17"/>
        <v>0.7019230769230769</v>
      </c>
      <c r="K76" s="236">
        <f t="shared" si="18"/>
        <v>0.7239583333333333</v>
      </c>
      <c r="L76" s="48">
        <f>L75+A76</f>
        <v>82.5</v>
      </c>
      <c r="M76" s="16"/>
    </row>
    <row r="77" spans="1:12" ht="12" customHeight="1" hidden="1">
      <c r="A77" s="230"/>
      <c r="B77" s="231">
        <f t="shared" si="19"/>
        <v>4.5</v>
      </c>
      <c r="C77" s="231">
        <f t="shared" si="20"/>
        <v>185.5</v>
      </c>
      <c r="D77" s="255"/>
      <c r="E77" s="209"/>
      <c r="F77" s="297"/>
      <c r="G77" s="236">
        <f t="shared" si="14"/>
        <v>0.65234375</v>
      </c>
      <c r="H77" s="236">
        <f t="shared" si="15"/>
        <v>0.6666666666666666</v>
      </c>
      <c r="I77" s="236">
        <f t="shared" si="16"/>
        <v>0.6830357142857143</v>
      </c>
      <c r="J77" s="236">
        <f t="shared" si="17"/>
        <v>0.7019230769230769</v>
      </c>
      <c r="K77" s="236">
        <f t="shared" si="18"/>
        <v>0.7239583333333333</v>
      </c>
      <c r="L77" s="48">
        <f>L76+A77</f>
        <v>82.5</v>
      </c>
    </row>
    <row r="78" spans="1:12" ht="12" customHeight="1" hidden="1">
      <c r="A78" s="230"/>
      <c r="B78" s="231">
        <f t="shared" si="19"/>
        <v>4.5</v>
      </c>
      <c r="C78" s="231">
        <f t="shared" si="20"/>
        <v>185.5</v>
      </c>
      <c r="D78" s="255"/>
      <c r="E78" s="209"/>
      <c r="F78" s="297"/>
      <c r="G78" s="236">
        <f t="shared" si="14"/>
        <v>0.65234375</v>
      </c>
      <c r="H78" s="236">
        <f t="shared" si="15"/>
        <v>0.6666666666666666</v>
      </c>
      <c r="I78" s="236">
        <f t="shared" si="16"/>
        <v>0.6830357142857143</v>
      </c>
      <c r="J78" s="236">
        <f t="shared" si="17"/>
        <v>0.7019230769230769</v>
      </c>
      <c r="K78" s="236">
        <f t="shared" si="18"/>
        <v>0.7239583333333333</v>
      </c>
      <c r="L78" s="48">
        <f t="shared" si="22"/>
        <v>82.5</v>
      </c>
    </row>
    <row r="79" spans="1:12" ht="12" customHeight="1" hidden="1">
      <c r="A79" s="230"/>
      <c r="B79" s="231">
        <f t="shared" si="19"/>
        <v>4.5</v>
      </c>
      <c r="C79" s="231">
        <f t="shared" si="20"/>
        <v>185.5</v>
      </c>
      <c r="D79" s="255"/>
      <c r="E79" s="209"/>
      <c r="F79" s="297"/>
      <c r="G79" s="236">
        <f t="shared" si="14"/>
        <v>0.65234375</v>
      </c>
      <c r="H79" s="236">
        <f t="shared" si="15"/>
        <v>0.6666666666666666</v>
      </c>
      <c r="I79" s="236">
        <f t="shared" si="16"/>
        <v>0.6830357142857143</v>
      </c>
      <c r="J79" s="236">
        <f t="shared" si="17"/>
        <v>0.7019230769230769</v>
      </c>
      <c r="K79" s="236">
        <f t="shared" si="18"/>
        <v>0.7239583333333333</v>
      </c>
      <c r="L79" s="48">
        <f t="shared" si="22"/>
        <v>82.5</v>
      </c>
    </row>
    <row r="80" spans="1:12" ht="12" customHeight="1">
      <c r="A80" s="230">
        <v>4.5</v>
      </c>
      <c r="B80" s="231">
        <f t="shared" si="19"/>
        <v>0</v>
      </c>
      <c r="C80" s="231">
        <f t="shared" si="20"/>
        <v>190</v>
      </c>
      <c r="D80" s="232" t="s">
        <v>169</v>
      </c>
      <c r="E80" s="248"/>
      <c r="F80" s="248">
        <v>170</v>
      </c>
      <c r="G80" s="236">
        <f t="shared" si="14"/>
        <v>0.6640625</v>
      </c>
      <c r="H80" s="236">
        <f t="shared" si="15"/>
        <v>0.6791666666666667</v>
      </c>
      <c r="I80" s="236">
        <f t="shared" si="16"/>
        <v>0.6964285714285714</v>
      </c>
      <c r="J80" s="236">
        <f t="shared" si="17"/>
        <v>0.7163461538461539</v>
      </c>
      <c r="K80" s="236">
        <f t="shared" si="18"/>
        <v>0.7395833333333333</v>
      </c>
      <c r="L80" s="48">
        <f t="shared" si="22"/>
        <v>87</v>
      </c>
    </row>
    <row r="81" ht="15" customHeight="1">
      <c r="E81" s="10"/>
    </row>
    <row r="82" ht="12.75" customHeight="1"/>
  </sheetData>
  <sheetProtection/>
  <mergeCells count="7">
    <mergeCell ref="L1:M1"/>
    <mergeCell ref="A2:K2"/>
    <mergeCell ref="A3:K3"/>
    <mergeCell ref="G6:K6"/>
    <mergeCell ref="A4:K4"/>
    <mergeCell ref="A1:K1"/>
    <mergeCell ref="D5:G5"/>
  </mergeCells>
  <printOptions horizontalCentered="1"/>
  <pageMargins left="0.3937007874015748" right="0.3937007874015748" top="0.3937007874015748" bottom="0.3937007874015748" header="0.5118110236220472" footer="0.3937007874015748"/>
  <pageSetup horizontalDpi="300" verticalDpi="300" orientation="portrait" paperSize="9" scale="88" r:id="rId2"/>
  <headerFooter alignWithMargins="0">
    <oddFooter>&amp;L&amp;F   &amp;D  &amp;T&amp;R&amp;8Les communes en lettres majuscules sont des
chefs-lieux de cantons, sous-préfectures ou préfectures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81"/>
  <sheetViews>
    <sheetView zoomScalePageLayoutView="0" workbookViewId="0" topLeftCell="A1">
      <selection activeCell="D74" sqref="D74"/>
    </sheetView>
  </sheetViews>
  <sheetFormatPr defaultColWidth="8.57421875" defaultRowHeight="12.75"/>
  <cols>
    <col min="1" max="1" width="6.7109375" style="1" customWidth="1"/>
    <col min="2" max="3" width="8.7109375" style="2" customWidth="1"/>
    <col min="4" max="4" width="31.7109375" style="3" customWidth="1"/>
    <col min="5" max="10" width="7.7109375" style="2" customWidth="1"/>
    <col min="11" max="11" width="7.7109375" style="44" customWidth="1"/>
    <col min="12" max="14" width="8.57421875" style="3" customWidth="1"/>
    <col min="15" max="19" width="9.421875" style="3" customWidth="1"/>
    <col min="20" max="20" width="8.57421875" style="3" customWidth="1"/>
    <col min="21" max="16384" width="8.57421875" style="3" customWidth="1"/>
  </cols>
  <sheetData>
    <row r="1" spans="1:19" ht="12.75" customHeight="1">
      <c r="A1" s="393" t="s">
        <v>0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4" t="s">
        <v>1</v>
      </c>
      <c r="M1" s="394"/>
      <c r="N1" s="7">
        <v>0.041666666666666664</v>
      </c>
      <c r="O1" s="8">
        <v>16</v>
      </c>
      <c r="P1" s="8">
        <v>15</v>
      </c>
      <c r="Q1" s="8">
        <v>14</v>
      </c>
      <c r="R1" s="8">
        <v>13</v>
      </c>
      <c r="S1" s="9">
        <v>12</v>
      </c>
    </row>
    <row r="2" spans="1:19" ht="12.75" customHeight="1">
      <c r="A2" s="394" t="s">
        <v>720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8"/>
      <c r="M2" s="10"/>
      <c r="N2" s="38"/>
      <c r="O2" s="38"/>
      <c r="P2" s="5"/>
      <c r="Q2" s="5"/>
      <c r="R2" s="5"/>
      <c r="S2" s="12"/>
    </row>
    <row r="3" spans="1:19" ht="12.75" customHeight="1">
      <c r="A3" s="395">
        <v>40746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174" t="s">
        <v>2</v>
      </c>
      <c r="M3" s="10">
        <v>1</v>
      </c>
      <c r="N3" s="38" t="s">
        <v>3</v>
      </c>
      <c r="O3" s="14">
        <f>($N$1/O1)</f>
        <v>0.0026041666666666665</v>
      </c>
      <c r="P3" s="14">
        <f>($N$1/P1)</f>
        <v>0.0027777777777777775</v>
      </c>
      <c r="Q3" s="14">
        <f>($N$1/Q1)</f>
        <v>0.002976190476190476</v>
      </c>
      <c r="R3" s="14">
        <f>($N$1/R1)</f>
        <v>0.003205128205128205</v>
      </c>
      <c r="S3" s="15">
        <f>($N$1/S1)</f>
        <v>0.003472222222222222</v>
      </c>
    </row>
    <row r="4" spans="1:11" ht="12.75" customHeight="1">
      <c r="A4" s="393" t="s">
        <v>727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</row>
    <row r="5" spans="1:14" ht="12.75" customHeight="1" thickBot="1">
      <c r="A5" s="17"/>
      <c r="B5" s="10"/>
      <c r="C5" s="175"/>
      <c r="D5" s="396" t="s">
        <v>645</v>
      </c>
      <c r="E5" s="396"/>
      <c r="F5" s="396"/>
      <c r="G5" s="396"/>
      <c r="H5" s="17">
        <v>182.5</v>
      </c>
      <c r="I5" s="10" t="s">
        <v>4</v>
      </c>
      <c r="J5" s="10"/>
      <c r="K5" s="45"/>
      <c r="L5" s="18">
        <v>0.125</v>
      </c>
      <c r="M5" s="18">
        <v>0.125</v>
      </c>
      <c r="N5" s="3" t="s">
        <v>5</v>
      </c>
    </row>
    <row r="6" spans="1:14" ht="12.75" customHeight="1" thickBot="1">
      <c r="A6" s="19"/>
      <c r="B6" s="20" t="s">
        <v>4</v>
      </c>
      <c r="C6" s="46"/>
      <c r="D6" s="21" t="s">
        <v>6</v>
      </c>
      <c r="E6" s="22" t="s">
        <v>7</v>
      </c>
      <c r="F6" s="22" t="s">
        <v>8</v>
      </c>
      <c r="G6" s="392" t="s">
        <v>9</v>
      </c>
      <c r="H6" s="392"/>
      <c r="I6" s="392"/>
      <c r="J6" s="392"/>
      <c r="K6" s="392"/>
      <c r="L6" s="18">
        <v>0.4583333333333333</v>
      </c>
      <c r="M6" s="18">
        <v>0.4583333333333333</v>
      </c>
      <c r="N6" s="16" t="s">
        <v>10</v>
      </c>
    </row>
    <row r="7" spans="1:13" ht="12.75" customHeight="1" thickBot="1">
      <c r="A7" s="24"/>
      <c r="B7" s="25" t="s">
        <v>11</v>
      </c>
      <c r="C7" s="25" t="s">
        <v>12</v>
      </c>
      <c r="D7" s="26"/>
      <c r="E7" s="29" t="s">
        <v>13</v>
      </c>
      <c r="F7" s="27"/>
      <c r="G7" s="27" t="s">
        <v>14</v>
      </c>
      <c r="H7" s="27" t="s">
        <v>15</v>
      </c>
      <c r="I7" s="27" t="s">
        <v>16</v>
      </c>
      <c r="J7" s="27" t="s">
        <v>17</v>
      </c>
      <c r="K7" s="27" t="s">
        <v>18</v>
      </c>
      <c r="L7" s="10"/>
      <c r="M7" s="4"/>
    </row>
    <row r="8" spans="1:13" ht="12" customHeight="1">
      <c r="A8" s="268"/>
      <c r="B8" s="225"/>
      <c r="C8" s="225"/>
      <c r="D8" s="228" t="s">
        <v>135</v>
      </c>
      <c r="E8" s="229"/>
      <c r="F8" s="229"/>
      <c r="G8" s="224"/>
      <c r="H8" s="226"/>
      <c r="I8" s="226"/>
      <c r="J8" s="226"/>
      <c r="K8" s="226"/>
      <c r="L8" s="30"/>
      <c r="M8" s="4"/>
    </row>
    <row r="9" spans="1:15" ht="12" customHeight="1">
      <c r="A9" s="230">
        <v>0</v>
      </c>
      <c r="B9" s="231">
        <f>$H$5</f>
        <v>182.5</v>
      </c>
      <c r="C9" s="231">
        <v>0</v>
      </c>
      <c r="D9" s="232" t="s">
        <v>169</v>
      </c>
      <c r="E9" s="248" t="s">
        <v>78</v>
      </c>
      <c r="F9" s="248">
        <v>262</v>
      </c>
      <c r="G9" s="234">
        <f>$L$5</f>
        <v>0.125</v>
      </c>
      <c r="H9" s="234">
        <f>$L$5</f>
        <v>0.125</v>
      </c>
      <c r="I9" s="234">
        <f>$L$5</f>
        <v>0.125</v>
      </c>
      <c r="J9" s="234">
        <f>$M$5</f>
        <v>0.125</v>
      </c>
      <c r="K9" s="234">
        <f>$M$5</f>
        <v>0.125</v>
      </c>
      <c r="L9" s="32"/>
      <c r="M9" s="4"/>
      <c r="N9" s="4"/>
      <c r="O9" s="4"/>
    </row>
    <row r="10" spans="1:15" ht="12" customHeight="1">
      <c r="A10" s="230">
        <v>3</v>
      </c>
      <c r="B10" s="231">
        <f aca="true" t="shared" si="0" ref="B10:B16">B9-A10</f>
        <v>179.5</v>
      </c>
      <c r="C10" s="231">
        <f aca="true" t="shared" si="1" ref="C10:C16">C9+A10</f>
        <v>3</v>
      </c>
      <c r="D10" s="235" t="s">
        <v>483</v>
      </c>
      <c r="E10" s="248" t="s">
        <v>171</v>
      </c>
      <c r="F10" s="248"/>
      <c r="G10" s="236">
        <f>SUM($G$9+$O$3*C10)</f>
        <v>0.1328125</v>
      </c>
      <c r="H10" s="236">
        <f>SUM($H$9+$P$3*C10)</f>
        <v>0.13333333333333333</v>
      </c>
      <c r="I10" s="236">
        <f>SUM($I$9+$Q$3*C10)</f>
        <v>0.13392857142857142</v>
      </c>
      <c r="J10" s="236">
        <f>SUM($J$9+$R$3*C10)</f>
        <v>0.1346153846153846</v>
      </c>
      <c r="K10" s="236">
        <f>SUM($K$9+$S$3*C10)</f>
        <v>0.13541666666666666</v>
      </c>
      <c r="L10" s="32"/>
      <c r="M10" s="4"/>
      <c r="N10" s="4"/>
      <c r="O10" s="4"/>
    </row>
    <row r="11" spans="1:15" ht="12" customHeight="1">
      <c r="A11" s="230">
        <v>4</v>
      </c>
      <c r="B11" s="231">
        <f t="shared" si="0"/>
        <v>175.5</v>
      </c>
      <c r="C11" s="231">
        <f t="shared" si="1"/>
        <v>7</v>
      </c>
      <c r="D11" s="229" t="s">
        <v>170</v>
      </c>
      <c r="E11" s="248" t="s">
        <v>171</v>
      </c>
      <c r="F11" s="248"/>
      <c r="G11" s="236">
        <f>SUM($G$9+$O$3*C11)</f>
        <v>0.14322916666666666</v>
      </c>
      <c r="H11" s="236">
        <f>SUM($H$9+$P$3*C11)</f>
        <v>0.14444444444444443</v>
      </c>
      <c r="I11" s="236">
        <f>SUM($I$9+$Q$3*C11)</f>
        <v>0.14583333333333334</v>
      </c>
      <c r="J11" s="236">
        <f>SUM($J$9+$R$3*C11)</f>
        <v>0.14743589743589744</v>
      </c>
      <c r="K11" s="236">
        <f>SUM($K$9+$S$3*C11)</f>
        <v>0.14930555555555555</v>
      </c>
      <c r="L11" s="32"/>
      <c r="M11" s="4"/>
      <c r="N11" s="4"/>
      <c r="O11" s="4"/>
    </row>
    <row r="12" spans="1:15" ht="12" customHeight="1">
      <c r="A12" s="230">
        <v>2</v>
      </c>
      <c r="B12" s="231">
        <f t="shared" si="0"/>
        <v>173.5</v>
      </c>
      <c r="C12" s="231">
        <f t="shared" si="1"/>
        <v>9</v>
      </c>
      <c r="D12" s="229" t="s">
        <v>172</v>
      </c>
      <c r="E12" s="233" t="s">
        <v>127</v>
      </c>
      <c r="F12" s="248"/>
      <c r="G12" s="236">
        <f aca="true" t="shared" si="2" ref="G12:G49">SUM($G$9+$O$3*C12)</f>
        <v>0.1484375</v>
      </c>
      <c r="H12" s="236">
        <f aca="true" t="shared" si="3" ref="H12:H49">SUM($H$9+$P$3*C12)</f>
        <v>0.15</v>
      </c>
      <c r="I12" s="236">
        <f aca="true" t="shared" si="4" ref="I12:I49">SUM($I$9+$Q$3*C12)</f>
        <v>0.15178571428571427</v>
      </c>
      <c r="J12" s="236">
        <f aca="true" t="shared" si="5" ref="J12:J49">SUM($J$9+$R$3*C12)</f>
        <v>0.15384615384615385</v>
      </c>
      <c r="K12" s="236">
        <f aca="true" t="shared" si="6" ref="K12:K49">SUM($K$9+$S$3*C12)</f>
        <v>0.15625</v>
      </c>
      <c r="L12" s="32"/>
      <c r="M12" s="4"/>
      <c r="N12" s="4"/>
      <c r="O12" s="4"/>
    </row>
    <row r="13" spans="1:15" ht="12" customHeight="1">
      <c r="A13" s="230">
        <v>3.5</v>
      </c>
      <c r="B13" s="231">
        <f t="shared" si="0"/>
        <v>170</v>
      </c>
      <c r="C13" s="231">
        <f t="shared" si="1"/>
        <v>12.5</v>
      </c>
      <c r="D13" s="235" t="s">
        <v>485</v>
      </c>
      <c r="E13" s="233" t="s">
        <v>61</v>
      </c>
      <c r="F13" s="248"/>
      <c r="G13" s="236">
        <f t="shared" si="2"/>
        <v>0.15755208333333331</v>
      </c>
      <c r="H13" s="236">
        <f t="shared" si="3"/>
        <v>0.1597222222222222</v>
      </c>
      <c r="I13" s="236">
        <f t="shared" si="4"/>
        <v>0.16220238095238096</v>
      </c>
      <c r="J13" s="236">
        <f t="shared" si="5"/>
        <v>0.16506410256410256</v>
      </c>
      <c r="K13" s="236">
        <f t="shared" si="6"/>
        <v>0.1684027777777778</v>
      </c>
      <c r="L13" s="32"/>
      <c r="M13" s="4"/>
      <c r="N13" s="4"/>
      <c r="O13" s="4"/>
    </row>
    <row r="14" spans="1:15" ht="12" customHeight="1">
      <c r="A14" s="230">
        <v>0.5</v>
      </c>
      <c r="B14" s="231">
        <f t="shared" si="0"/>
        <v>169.5</v>
      </c>
      <c r="C14" s="231">
        <f t="shared" si="1"/>
        <v>13</v>
      </c>
      <c r="D14" s="235" t="s">
        <v>484</v>
      </c>
      <c r="E14" s="233" t="s">
        <v>77</v>
      </c>
      <c r="F14" s="248"/>
      <c r="G14" s="236">
        <f t="shared" si="2"/>
        <v>0.15885416666666666</v>
      </c>
      <c r="H14" s="236">
        <f t="shared" si="3"/>
        <v>0.1611111111111111</v>
      </c>
      <c r="I14" s="236">
        <f t="shared" si="4"/>
        <v>0.1636904761904762</v>
      </c>
      <c r="J14" s="236">
        <f t="shared" si="5"/>
        <v>0.16666666666666666</v>
      </c>
      <c r="K14" s="236">
        <f t="shared" si="6"/>
        <v>0.1701388888888889</v>
      </c>
      <c r="L14" s="32"/>
      <c r="M14" s="4"/>
      <c r="N14" s="4"/>
      <c r="O14" s="4"/>
    </row>
    <row r="15" spans="1:15" ht="12" customHeight="1">
      <c r="A15" s="230">
        <v>2.5</v>
      </c>
      <c r="B15" s="231">
        <f t="shared" si="0"/>
        <v>167</v>
      </c>
      <c r="C15" s="231">
        <f t="shared" si="1"/>
        <v>15.5</v>
      </c>
      <c r="D15" s="235" t="s">
        <v>486</v>
      </c>
      <c r="E15" s="233" t="s">
        <v>77</v>
      </c>
      <c r="F15" s="248"/>
      <c r="G15" s="236">
        <f t="shared" si="2"/>
        <v>0.16536458333333331</v>
      </c>
      <c r="H15" s="236">
        <f t="shared" si="3"/>
        <v>0.16805555555555554</v>
      </c>
      <c r="I15" s="236">
        <f t="shared" si="4"/>
        <v>0.17113095238095238</v>
      </c>
      <c r="J15" s="236">
        <f t="shared" si="5"/>
        <v>0.17467948717948717</v>
      </c>
      <c r="K15" s="236">
        <f t="shared" si="6"/>
        <v>0.17881944444444445</v>
      </c>
      <c r="L15" s="32"/>
      <c r="M15" s="4"/>
      <c r="N15" s="4"/>
      <c r="O15" s="4"/>
    </row>
    <row r="16" spans="1:15" ht="12" customHeight="1">
      <c r="A16" s="230">
        <v>2</v>
      </c>
      <c r="B16" s="231">
        <f t="shared" si="0"/>
        <v>165</v>
      </c>
      <c r="C16" s="231">
        <f t="shared" si="1"/>
        <v>17.5</v>
      </c>
      <c r="D16" s="229" t="s">
        <v>173</v>
      </c>
      <c r="E16" s="248" t="s">
        <v>77</v>
      </c>
      <c r="F16" s="248"/>
      <c r="G16" s="236">
        <f t="shared" si="2"/>
        <v>0.17057291666666666</v>
      </c>
      <c r="H16" s="236">
        <f t="shared" si="3"/>
        <v>0.1736111111111111</v>
      </c>
      <c r="I16" s="236">
        <f t="shared" si="4"/>
        <v>0.17708333333333331</v>
      </c>
      <c r="J16" s="236">
        <f t="shared" si="5"/>
        <v>0.18108974358974358</v>
      </c>
      <c r="K16" s="236">
        <f t="shared" si="6"/>
        <v>0.1857638888888889</v>
      </c>
      <c r="L16" s="32"/>
      <c r="M16" s="4"/>
      <c r="N16" s="4"/>
      <c r="O16" s="4"/>
    </row>
    <row r="17" spans="1:15" ht="12" customHeight="1">
      <c r="A17" s="230">
        <v>5</v>
      </c>
      <c r="B17" s="231">
        <f aca="true" t="shared" si="7" ref="B17:B42">B16-A17</f>
        <v>160</v>
      </c>
      <c r="C17" s="231">
        <f aca="true" t="shared" si="8" ref="C17:C42">C16+A17</f>
        <v>22.5</v>
      </c>
      <c r="D17" s="229" t="s">
        <v>174</v>
      </c>
      <c r="E17" s="248" t="s">
        <v>175</v>
      </c>
      <c r="F17" s="248"/>
      <c r="G17" s="236">
        <f t="shared" si="2"/>
        <v>0.18359375</v>
      </c>
      <c r="H17" s="236">
        <f t="shared" si="3"/>
        <v>0.1875</v>
      </c>
      <c r="I17" s="236">
        <f t="shared" si="4"/>
        <v>0.1919642857142857</v>
      </c>
      <c r="J17" s="236">
        <f t="shared" si="5"/>
        <v>0.1971153846153846</v>
      </c>
      <c r="K17" s="236">
        <f t="shared" si="6"/>
        <v>0.203125</v>
      </c>
      <c r="L17" s="32"/>
      <c r="M17" s="4"/>
      <c r="N17" s="4"/>
      <c r="O17" s="4"/>
    </row>
    <row r="18" spans="1:15" ht="12" customHeight="1">
      <c r="A18" s="230">
        <v>5</v>
      </c>
      <c r="B18" s="231">
        <f t="shared" si="7"/>
        <v>155</v>
      </c>
      <c r="C18" s="231">
        <f t="shared" si="8"/>
        <v>27.5</v>
      </c>
      <c r="D18" s="237" t="s">
        <v>176</v>
      </c>
      <c r="E18" s="248" t="s">
        <v>175</v>
      </c>
      <c r="F18" s="248">
        <v>428</v>
      </c>
      <c r="G18" s="236">
        <f t="shared" si="2"/>
        <v>0.19661458333333331</v>
      </c>
      <c r="H18" s="236">
        <f t="shared" si="3"/>
        <v>0.2013888888888889</v>
      </c>
      <c r="I18" s="236">
        <f t="shared" si="4"/>
        <v>0.20684523809523808</v>
      </c>
      <c r="J18" s="236">
        <f t="shared" si="5"/>
        <v>0.21314102564102563</v>
      </c>
      <c r="K18" s="236">
        <f t="shared" si="6"/>
        <v>0.2204861111111111</v>
      </c>
      <c r="L18" s="32"/>
      <c r="M18" s="4"/>
      <c r="N18" s="4"/>
      <c r="O18" s="4"/>
    </row>
    <row r="19" spans="1:15" ht="12" customHeight="1">
      <c r="A19" s="230">
        <v>5</v>
      </c>
      <c r="B19" s="231">
        <f t="shared" si="7"/>
        <v>150</v>
      </c>
      <c r="C19" s="231">
        <f t="shared" si="8"/>
        <v>32.5</v>
      </c>
      <c r="D19" s="228" t="s">
        <v>177</v>
      </c>
      <c r="E19" s="233" t="s">
        <v>175</v>
      </c>
      <c r="F19" s="248"/>
      <c r="G19" s="236">
        <f t="shared" si="2"/>
        <v>0.20963541666666666</v>
      </c>
      <c r="H19" s="236">
        <f t="shared" si="3"/>
        <v>0.21527777777777776</v>
      </c>
      <c r="I19" s="236">
        <f t="shared" si="4"/>
        <v>0.22172619047619047</v>
      </c>
      <c r="J19" s="236">
        <f t="shared" si="5"/>
        <v>0.22916666666666666</v>
      </c>
      <c r="K19" s="236">
        <f t="shared" si="6"/>
        <v>0.2378472222222222</v>
      </c>
      <c r="L19" s="32"/>
      <c r="M19" s="4"/>
      <c r="N19" s="4"/>
      <c r="O19" s="4"/>
    </row>
    <row r="20" spans="1:15" ht="12" customHeight="1">
      <c r="A20" s="230">
        <v>5</v>
      </c>
      <c r="B20" s="231">
        <f t="shared" si="7"/>
        <v>145</v>
      </c>
      <c r="C20" s="231">
        <f t="shared" si="8"/>
        <v>37.5</v>
      </c>
      <c r="D20" s="229" t="s">
        <v>178</v>
      </c>
      <c r="E20" s="233" t="s">
        <v>110</v>
      </c>
      <c r="F20" s="248"/>
      <c r="G20" s="236">
        <f t="shared" si="2"/>
        <v>0.22265625</v>
      </c>
      <c r="H20" s="236">
        <f t="shared" si="3"/>
        <v>0.22916666666666666</v>
      </c>
      <c r="I20" s="236">
        <f t="shared" si="4"/>
        <v>0.23660714285714285</v>
      </c>
      <c r="J20" s="236">
        <f t="shared" si="5"/>
        <v>0.24519230769230768</v>
      </c>
      <c r="K20" s="236">
        <f t="shared" si="6"/>
        <v>0.2552083333333333</v>
      </c>
      <c r="L20" s="32"/>
      <c r="M20" s="4"/>
      <c r="N20" s="4"/>
      <c r="O20" s="4"/>
    </row>
    <row r="21" spans="1:15" ht="12" customHeight="1">
      <c r="A21" s="230">
        <v>4</v>
      </c>
      <c r="B21" s="231">
        <f t="shared" si="7"/>
        <v>141</v>
      </c>
      <c r="C21" s="231">
        <f t="shared" si="8"/>
        <v>41.5</v>
      </c>
      <c r="D21" s="229" t="s">
        <v>179</v>
      </c>
      <c r="E21" s="248" t="s">
        <v>180</v>
      </c>
      <c r="F21" s="248"/>
      <c r="G21" s="236">
        <f t="shared" si="2"/>
        <v>0.23307291666666666</v>
      </c>
      <c r="H21" s="236">
        <f t="shared" si="3"/>
        <v>0.24027777777777776</v>
      </c>
      <c r="I21" s="236">
        <f t="shared" si="4"/>
        <v>0.24851190476190477</v>
      </c>
      <c r="J21" s="236">
        <f t="shared" si="5"/>
        <v>0.2580128205128205</v>
      </c>
      <c r="K21" s="236">
        <f t="shared" si="6"/>
        <v>0.2690972222222222</v>
      </c>
      <c r="L21" s="32"/>
      <c r="M21" s="4"/>
      <c r="N21" s="4"/>
      <c r="O21" s="4"/>
    </row>
    <row r="22" spans="1:15" ht="12" customHeight="1" thickBot="1">
      <c r="A22" s="230">
        <v>6</v>
      </c>
      <c r="B22" s="231">
        <f t="shared" si="7"/>
        <v>135</v>
      </c>
      <c r="C22" s="231">
        <f t="shared" si="8"/>
        <v>47.5</v>
      </c>
      <c r="D22" s="235" t="s">
        <v>487</v>
      </c>
      <c r="E22" s="248" t="s">
        <v>180</v>
      </c>
      <c r="F22" s="248"/>
      <c r="G22" s="236">
        <f t="shared" si="2"/>
        <v>0.24869791666666666</v>
      </c>
      <c r="H22" s="236">
        <f t="shared" si="3"/>
        <v>0.2569444444444444</v>
      </c>
      <c r="I22" s="236">
        <f t="shared" si="4"/>
        <v>0.2663690476190476</v>
      </c>
      <c r="J22" s="236">
        <f t="shared" si="5"/>
        <v>0.27724358974358976</v>
      </c>
      <c r="K22" s="236">
        <f t="shared" si="6"/>
        <v>0.2899305555555556</v>
      </c>
      <c r="L22" s="32"/>
      <c r="M22" s="4"/>
      <c r="N22" s="4"/>
      <c r="O22" s="4"/>
    </row>
    <row r="23" spans="1:15" ht="12" customHeight="1" thickBot="1" thickTop="1">
      <c r="A23" s="357">
        <v>3</v>
      </c>
      <c r="B23" s="334">
        <f t="shared" si="7"/>
        <v>132</v>
      </c>
      <c r="C23" s="334">
        <f t="shared" si="8"/>
        <v>50.5</v>
      </c>
      <c r="D23" s="358" t="s">
        <v>488</v>
      </c>
      <c r="E23" s="359" t="s">
        <v>57</v>
      </c>
      <c r="F23" s="336">
        <v>543</v>
      </c>
      <c r="G23" s="360">
        <f t="shared" si="2"/>
        <v>0.25651041666666663</v>
      </c>
      <c r="H23" s="360">
        <f t="shared" si="3"/>
        <v>0.2652777777777777</v>
      </c>
      <c r="I23" s="360">
        <f t="shared" si="4"/>
        <v>0.27529761904761907</v>
      </c>
      <c r="J23" s="360">
        <f t="shared" si="5"/>
        <v>0.28685897435897434</v>
      </c>
      <c r="K23" s="360">
        <f t="shared" si="6"/>
        <v>0.3003472222222222</v>
      </c>
      <c r="L23" s="32"/>
      <c r="M23" s="4"/>
      <c r="N23" s="4"/>
      <c r="O23" s="4"/>
    </row>
    <row r="24" spans="1:15" ht="12" customHeight="1" thickTop="1">
      <c r="A24" s="230">
        <v>9</v>
      </c>
      <c r="B24" s="231">
        <f t="shared" si="7"/>
        <v>123</v>
      </c>
      <c r="C24" s="231">
        <f t="shared" si="8"/>
        <v>59.5</v>
      </c>
      <c r="D24" s="229" t="s">
        <v>181</v>
      </c>
      <c r="E24" s="248" t="s">
        <v>57</v>
      </c>
      <c r="F24" s="267"/>
      <c r="G24" s="236">
        <f t="shared" si="2"/>
        <v>0.27994791666666663</v>
      </c>
      <c r="H24" s="236">
        <f t="shared" si="3"/>
        <v>0.29027777777777775</v>
      </c>
      <c r="I24" s="236">
        <f t="shared" si="4"/>
        <v>0.3020833333333333</v>
      </c>
      <c r="J24" s="236">
        <f t="shared" si="5"/>
        <v>0.3157051282051282</v>
      </c>
      <c r="K24" s="236">
        <f t="shared" si="6"/>
        <v>0.3315972222222222</v>
      </c>
      <c r="L24" s="32"/>
      <c r="M24" s="4"/>
      <c r="N24" s="4"/>
      <c r="O24" s="4"/>
    </row>
    <row r="25" spans="1:15" ht="12" customHeight="1">
      <c r="A25" s="230">
        <v>2.5</v>
      </c>
      <c r="B25" s="231">
        <f t="shared" si="7"/>
        <v>120.5</v>
      </c>
      <c r="C25" s="231">
        <f t="shared" si="8"/>
        <v>62</v>
      </c>
      <c r="D25" s="229" t="s">
        <v>182</v>
      </c>
      <c r="E25" s="248" t="s">
        <v>57</v>
      </c>
      <c r="F25" s="248"/>
      <c r="G25" s="236">
        <f t="shared" si="2"/>
        <v>0.2864583333333333</v>
      </c>
      <c r="H25" s="236">
        <f t="shared" si="3"/>
        <v>0.29722222222222217</v>
      </c>
      <c r="I25" s="236">
        <f t="shared" si="4"/>
        <v>0.30952380952380953</v>
      </c>
      <c r="J25" s="236">
        <f t="shared" si="5"/>
        <v>0.3237179487179487</v>
      </c>
      <c r="K25" s="236">
        <f t="shared" si="6"/>
        <v>0.3402777777777778</v>
      </c>
      <c r="L25" s="32"/>
      <c r="M25" s="4"/>
      <c r="N25" s="4"/>
      <c r="O25" s="4"/>
    </row>
    <row r="26" spans="1:15" ht="12" customHeight="1">
      <c r="A26" s="230">
        <v>6.5</v>
      </c>
      <c r="B26" s="231">
        <f t="shared" si="7"/>
        <v>114</v>
      </c>
      <c r="C26" s="231">
        <f t="shared" si="8"/>
        <v>68.5</v>
      </c>
      <c r="D26" s="229" t="s">
        <v>587</v>
      </c>
      <c r="E26" s="233" t="s">
        <v>160</v>
      </c>
      <c r="F26" s="248"/>
      <c r="G26" s="236">
        <f t="shared" si="2"/>
        <v>0.30338541666666663</v>
      </c>
      <c r="H26" s="236">
        <f t="shared" si="3"/>
        <v>0.31527777777777777</v>
      </c>
      <c r="I26" s="236">
        <f t="shared" si="4"/>
        <v>0.3288690476190476</v>
      </c>
      <c r="J26" s="236">
        <f t="shared" si="5"/>
        <v>0.34455128205128205</v>
      </c>
      <c r="K26" s="236">
        <f t="shared" si="6"/>
        <v>0.3628472222222222</v>
      </c>
      <c r="L26" s="32"/>
      <c r="M26" s="4"/>
      <c r="N26" s="4"/>
      <c r="O26" s="4"/>
    </row>
    <row r="27" spans="1:15" ht="12" customHeight="1">
      <c r="A27" s="230">
        <v>4</v>
      </c>
      <c r="B27" s="231">
        <f t="shared" si="7"/>
        <v>110</v>
      </c>
      <c r="C27" s="231">
        <f t="shared" si="8"/>
        <v>72.5</v>
      </c>
      <c r="D27" s="241" t="s">
        <v>588</v>
      </c>
      <c r="E27" s="248" t="s">
        <v>160</v>
      </c>
      <c r="F27" s="248"/>
      <c r="G27" s="236">
        <f t="shared" si="2"/>
        <v>0.3138020833333333</v>
      </c>
      <c r="H27" s="236">
        <f t="shared" si="3"/>
        <v>0.32638888888888884</v>
      </c>
      <c r="I27" s="236">
        <f t="shared" si="4"/>
        <v>0.34077380952380953</v>
      </c>
      <c r="J27" s="236">
        <f t="shared" si="5"/>
        <v>0.3573717948717948</v>
      </c>
      <c r="K27" s="236">
        <f t="shared" si="6"/>
        <v>0.3767361111111111</v>
      </c>
      <c r="L27" s="32"/>
      <c r="M27" s="4"/>
      <c r="N27" s="4"/>
      <c r="O27" s="4"/>
    </row>
    <row r="28" spans="1:15" ht="12" customHeight="1">
      <c r="A28" s="230">
        <v>9</v>
      </c>
      <c r="B28" s="231">
        <f t="shared" si="7"/>
        <v>101</v>
      </c>
      <c r="C28" s="231">
        <f t="shared" si="8"/>
        <v>81.5</v>
      </c>
      <c r="D28" s="229" t="s">
        <v>183</v>
      </c>
      <c r="E28" s="248" t="s">
        <v>51</v>
      </c>
      <c r="F28" s="248"/>
      <c r="G28" s="236">
        <f t="shared" si="2"/>
        <v>0.3372395833333333</v>
      </c>
      <c r="H28" s="236">
        <f t="shared" si="3"/>
        <v>0.35138888888888886</v>
      </c>
      <c r="I28" s="236">
        <f t="shared" si="4"/>
        <v>0.36755952380952384</v>
      </c>
      <c r="J28" s="236">
        <f t="shared" si="5"/>
        <v>0.38621794871794873</v>
      </c>
      <c r="K28" s="236">
        <f t="shared" si="6"/>
        <v>0.4079861111111111</v>
      </c>
      <c r="L28" s="32"/>
      <c r="M28" s="4"/>
      <c r="N28" s="4"/>
      <c r="O28" s="4"/>
    </row>
    <row r="29" spans="1:15" ht="12" customHeight="1">
      <c r="A29" s="230">
        <v>8.5</v>
      </c>
      <c r="B29" s="231">
        <f t="shared" si="7"/>
        <v>92.5</v>
      </c>
      <c r="C29" s="231">
        <f t="shared" si="8"/>
        <v>90</v>
      </c>
      <c r="D29" s="228" t="s">
        <v>138</v>
      </c>
      <c r="E29" s="248"/>
      <c r="F29" s="248"/>
      <c r="G29" s="236">
        <f t="shared" si="2"/>
        <v>0.359375</v>
      </c>
      <c r="H29" s="236">
        <f t="shared" si="3"/>
        <v>0.375</v>
      </c>
      <c r="I29" s="236">
        <f t="shared" si="4"/>
        <v>0.39285714285714285</v>
      </c>
      <c r="J29" s="236">
        <f t="shared" si="5"/>
        <v>0.41346153846153844</v>
      </c>
      <c r="K29" s="236">
        <f t="shared" si="6"/>
        <v>0.4375</v>
      </c>
      <c r="L29" s="32"/>
      <c r="M29" s="4"/>
      <c r="N29" s="4"/>
      <c r="O29" s="4"/>
    </row>
    <row r="30" spans="1:15" ht="12" customHeight="1">
      <c r="A30" s="230">
        <v>3.5</v>
      </c>
      <c r="B30" s="231">
        <f t="shared" si="7"/>
        <v>89</v>
      </c>
      <c r="C30" s="231">
        <f t="shared" si="8"/>
        <v>93.5</v>
      </c>
      <c r="D30" s="239" t="s">
        <v>184</v>
      </c>
      <c r="E30" s="286" t="s">
        <v>51</v>
      </c>
      <c r="F30" s="286">
        <v>1242</v>
      </c>
      <c r="G30" s="236">
        <f t="shared" si="2"/>
        <v>0.3684895833333333</v>
      </c>
      <c r="H30" s="236">
        <f t="shared" si="3"/>
        <v>0.3847222222222222</v>
      </c>
      <c r="I30" s="236">
        <f t="shared" si="4"/>
        <v>0.40327380952380953</v>
      </c>
      <c r="J30" s="236">
        <f t="shared" si="5"/>
        <v>0.42467948717948717</v>
      </c>
      <c r="K30" s="236">
        <f t="shared" si="6"/>
        <v>0.44965277777777773</v>
      </c>
      <c r="L30" s="32"/>
      <c r="M30" s="4"/>
      <c r="N30" s="4"/>
      <c r="O30" s="4"/>
    </row>
    <row r="31" spans="1:15" ht="12" customHeight="1">
      <c r="A31" s="230">
        <v>3</v>
      </c>
      <c r="B31" s="231">
        <f t="shared" si="7"/>
        <v>86</v>
      </c>
      <c r="C31" s="231">
        <f t="shared" si="8"/>
        <v>96.5</v>
      </c>
      <c r="D31" s="239" t="s">
        <v>185</v>
      </c>
      <c r="E31" s="286" t="s">
        <v>186</v>
      </c>
      <c r="F31" s="286">
        <v>968</v>
      </c>
      <c r="G31" s="236">
        <f t="shared" si="2"/>
        <v>0.3763020833333333</v>
      </c>
      <c r="H31" s="236">
        <f t="shared" si="3"/>
        <v>0.39305555555555555</v>
      </c>
      <c r="I31" s="236">
        <f t="shared" si="4"/>
        <v>0.41220238095238093</v>
      </c>
      <c r="J31" s="236">
        <f t="shared" si="5"/>
        <v>0.4342948717948718</v>
      </c>
      <c r="K31" s="236">
        <f t="shared" si="6"/>
        <v>0.4600694444444444</v>
      </c>
      <c r="M31" s="4"/>
      <c r="N31" s="4"/>
      <c r="O31" s="4"/>
    </row>
    <row r="32" spans="1:15" ht="12" customHeight="1">
      <c r="A32" s="230">
        <v>3</v>
      </c>
      <c r="B32" s="231">
        <f t="shared" si="7"/>
        <v>83</v>
      </c>
      <c r="C32" s="231">
        <f t="shared" si="8"/>
        <v>99.5</v>
      </c>
      <c r="D32" s="235" t="s">
        <v>589</v>
      </c>
      <c r="E32" s="233" t="s">
        <v>154</v>
      </c>
      <c r="F32" s="248"/>
      <c r="G32" s="236">
        <f t="shared" si="2"/>
        <v>0.3841145833333333</v>
      </c>
      <c r="H32" s="236">
        <f t="shared" si="3"/>
        <v>0.40138888888888885</v>
      </c>
      <c r="I32" s="236">
        <f t="shared" si="4"/>
        <v>0.4211309523809524</v>
      </c>
      <c r="J32" s="236">
        <f t="shared" si="5"/>
        <v>0.4439102564102564</v>
      </c>
      <c r="K32" s="236">
        <f t="shared" si="6"/>
        <v>0.4704861111111111</v>
      </c>
      <c r="M32" s="4"/>
      <c r="N32" s="4"/>
      <c r="O32" s="4"/>
    </row>
    <row r="33" spans="1:15" ht="12" customHeight="1" hidden="1">
      <c r="A33" s="230"/>
      <c r="B33" s="231">
        <f t="shared" si="7"/>
        <v>83</v>
      </c>
      <c r="C33" s="231">
        <f t="shared" si="8"/>
        <v>99.5</v>
      </c>
      <c r="D33" s="241"/>
      <c r="E33" s="267"/>
      <c r="F33" s="267"/>
      <c r="G33" s="236">
        <f t="shared" si="2"/>
        <v>0.3841145833333333</v>
      </c>
      <c r="H33" s="236">
        <f t="shared" si="3"/>
        <v>0.40138888888888885</v>
      </c>
      <c r="I33" s="236">
        <f t="shared" si="4"/>
        <v>0.4211309523809524</v>
      </c>
      <c r="J33" s="236">
        <f t="shared" si="5"/>
        <v>0.4439102564102564</v>
      </c>
      <c r="K33" s="236">
        <f t="shared" si="6"/>
        <v>0.4704861111111111</v>
      </c>
      <c r="M33" s="4"/>
      <c r="N33" s="4"/>
      <c r="O33" s="4"/>
    </row>
    <row r="34" spans="1:15" ht="12" customHeight="1" hidden="1">
      <c r="A34" s="289"/>
      <c r="B34" s="231">
        <f t="shared" si="7"/>
        <v>83</v>
      </c>
      <c r="C34" s="231">
        <f t="shared" si="8"/>
        <v>99.5</v>
      </c>
      <c r="D34" s="241"/>
      <c r="E34" s="209"/>
      <c r="F34" s="290"/>
      <c r="G34" s="236">
        <f t="shared" si="2"/>
        <v>0.3841145833333333</v>
      </c>
      <c r="H34" s="236">
        <f t="shared" si="3"/>
        <v>0.40138888888888885</v>
      </c>
      <c r="I34" s="236">
        <f t="shared" si="4"/>
        <v>0.4211309523809524</v>
      </c>
      <c r="J34" s="236">
        <f t="shared" si="5"/>
        <v>0.4439102564102564</v>
      </c>
      <c r="K34" s="236">
        <f t="shared" si="6"/>
        <v>0.4704861111111111</v>
      </c>
      <c r="M34" s="4"/>
      <c r="N34" s="4"/>
      <c r="O34" s="4"/>
    </row>
    <row r="35" spans="1:15" ht="12" customHeight="1" hidden="1">
      <c r="A35" s="289"/>
      <c r="B35" s="231">
        <f t="shared" si="7"/>
        <v>83</v>
      </c>
      <c r="C35" s="231">
        <f t="shared" si="8"/>
        <v>99.5</v>
      </c>
      <c r="D35" s="241"/>
      <c r="E35" s="209"/>
      <c r="F35" s="290"/>
      <c r="G35" s="236">
        <f t="shared" si="2"/>
        <v>0.3841145833333333</v>
      </c>
      <c r="H35" s="236">
        <f t="shared" si="3"/>
        <v>0.40138888888888885</v>
      </c>
      <c r="I35" s="236">
        <f t="shared" si="4"/>
        <v>0.4211309523809524</v>
      </c>
      <c r="J35" s="236">
        <f t="shared" si="5"/>
        <v>0.4439102564102564</v>
      </c>
      <c r="K35" s="236">
        <f t="shared" si="6"/>
        <v>0.4704861111111111</v>
      </c>
      <c r="M35" s="4"/>
      <c r="N35" s="4"/>
      <c r="O35" s="4"/>
    </row>
    <row r="36" spans="1:15" ht="12" customHeight="1" hidden="1">
      <c r="A36" s="289"/>
      <c r="B36" s="231">
        <f t="shared" si="7"/>
        <v>83</v>
      </c>
      <c r="C36" s="231">
        <f t="shared" si="8"/>
        <v>99.5</v>
      </c>
      <c r="D36" s="255"/>
      <c r="E36" s="209"/>
      <c r="F36" s="290"/>
      <c r="G36" s="236">
        <f t="shared" si="2"/>
        <v>0.3841145833333333</v>
      </c>
      <c r="H36" s="236">
        <f t="shared" si="3"/>
        <v>0.40138888888888885</v>
      </c>
      <c r="I36" s="236">
        <f t="shared" si="4"/>
        <v>0.4211309523809524</v>
      </c>
      <c r="J36" s="236">
        <f t="shared" si="5"/>
        <v>0.4439102564102564</v>
      </c>
      <c r="K36" s="236">
        <f t="shared" si="6"/>
        <v>0.4704861111111111</v>
      </c>
      <c r="M36" s="4"/>
      <c r="N36" s="4"/>
      <c r="O36" s="4"/>
    </row>
    <row r="37" spans="1:15" ht="12" customHeight="1" hidden="1">
      <c r="A37" s="289"/>
      <c r="B37" s="231">
        <f t="shared" si="7"/>
        <v>83</v>
      </c>
      <c r="C37" s="231">
        <f t="shared" si="8"/>
        <v>99.5</v>
      </c>
      <c r="D37" s="257"/>
      <c r="E37" s="209"/>
      <c r="F37" s="290"/>
      <c r="G37" s="236">
        <f t="shared" si="2"/>
        <v>0.3841145833333333</v>
      </c>
      <c r="H37" s="236">
        <f t="shared" si="3"/>
        <v>0.40138888888888885</v>
      </c>
      <c r="I37" s="236">
        <f t="shared" si="4"/>
        <v>0.4211309523809524</v>
      </c>
      <c r="J37" s="236">
        <f t="shared" si="5"/>
        <v>0.4439102564102564</v>
      </c>
      <c r="K37" s="236">
        <f t="shared" si="6"/>
        <v>0.4704861111111111</v>
      </c>
      <c r="M37" s="4"/>
      <c r="N37" s="4"/>
      <c r="O37" s="4"/>
    </row>
    <row r="38" spans="1:15" ht="12" customHeight="1" hidden="1">
      <c r="A38" s="289"/>
      <c r="B38" s="231">
        <f t="shared" si="7"/>
        <v>83</v>
      </c>
      <c r="C38" s="231">
        <f t="shared" si="8"/>
        <v>99.5</v>
      </c>
      <c r="D38" s="241"/>
      <c r="E38" s="209"/>
      <c r="F38" s="290"/>
      <c r="G38" s="236">
        <f t="shared" si="2"/>
        <v>0.3841145833333333</v>
      </c>
      <c r="H38" s="236">
        <f t="shared" si="3"/>
        <v>0.40138888888888885</v>
      </c>
      <c r="I38" s="236">
        <f t="shared" si="4"/>
        <v>0.4211309523809524</v>
      </c>
      <c r="J38" s="236">
        <f t="shared" si="5"/>
        <v>0.4439102564102564</v>
      </c>
      <c r="K38" s="236">
        <f t="shared" si="6"/>
        <v>0.4704861111111111</v>
      </c>
      <c r="M38" s="4"/>
      <c r="N38" s="4"/>
      <c r="O38" s="4"/>
    </row>
    <row r="39" spans="1:15" ht="12" customHeight="1" hidden="1">
      <c r="A39" s="289"/>
      <c r="B39" s="231">
        <f t="shared" si="7"/>
        <v>83</v>
      </c>
      <c r="C39" s="231">
        <f t="shared" si="8"/>
        <v>99.5</v>
      </c>
      <c r="D39" s="241"/>
      <c r="E39" s="209"/>
      <c r="F39" s="267"/>
      <c r="G39" s="236">
        <f t="shared" si="2"/>
        <v>0.3841145833333333</v>
      </c>
      <c r="H39" s="236">
        <f t="shared" si="3"/>
        <v>0.40138888888888885</v>
      </c>
      <c r="I39" s="236">
        <f t="shared" si="4"/>
        <v>0.4211309523809524</v>
      </c>
      <c r="J39" s="236">
        <f t="shared" si="5"/>
        <v>0.4439102564102564</v>
      </c>
      <c r="K39" s="236">
        <f t="shared" si="6"/>
        <v>0.4704861111111111</v>
      </c>
      <c r="L39" s="18"/>
      <c r="M39" s="4"/>
      <c r="N39" s="4"/>
      <c r="O39" s="4"/>
    </row>
    <row r="40" spans="1:15" ht="12" customHeight="1" hidden="1">
      <c r="A40" s="289"/>
      <c r="B40" s="231">
        <f t="shared" si="7"/>
        <v>83</v>
      </c>
      <c r="C40" s="231">
        <f t="shared" si="8"/>
        <v>99.5</v>
      </c>
      <c r="D40" s="255"/>
      <c r="E40" s="209"/>
      <c r="F40" s="290"/>
      <c r="G40" s="236">
        <f t="shared" si="2"/>
        <v>0.3841145833333333</v>
      </c>
      <c r="H40" s="236">
        <f t="shared" si="3"/>
        <v>0.40138888888888885</v>
      </c>
      <c r="I40" s="236">
        <f t="shared" si="4"/>
        <v>0.4211309523809524</v>
      </c>
      <c r="J40" s="236">
        <f t="shared" si="5"/>
        <v>0.4439102564102564</v>
      </c>
      <c r="K40" s="236">
        <f t="shared" si="6"/>
        <v>0.4704861111111111</v>
      </c>
      <c r="L40" s="18"/>
      <c r="M40" s="4"/>
      <c r="N40" s="4"/>
      <c r="O40" s="4"/>
    </row>
    <row r="41" spans="1:15" ht="12" customHeight="1" hidden="1">
      <c r="A41" s="289"/>
      <c r="B41" s="231">
        <f t="shared" si="7"/>
        <v>83</v>
      </c>
      <c r="C41" s="231">
        <f t="shared" si="8"/>
        <v>99.5</v>
      </c>
      <c r="D41" s="255"/>
      <c r="E41" s="209"/>
      <c r="F41" s="290"/>
      <c r="G41" s="236">
        <f t="shared" si="2"/>
        <v>0.3841145833333333</v>
      </c>
      <c r="H41" s="236">
        <f t="shared" si="3"/>
        <v>0.40138888888888885</v>
      </c>
      <c r="I41" s="236">
        <f t="shared" si="4"/>
        <v>0.4211309523809524</v>
      </c>
      <c r="J41" s="236">
        <f t="shared" si="5"/>
        <v>0.4439102564102564</v>
      </c>
      <c r="K41" s="236">
        <f t="shared" si="6"/>
        <v>0.4704861111111111</v>
      </c>
      <c r="L41" s="18"/>
      <c r="M41" s="4"/>
      <c r="N41" s="4"/>
      <c r="O41" s="4"/>
    </row>
    <row r="42" spans="1:15" ht="12" customHeight="1" hidden="1">
      <c r="A42" s="289"/>
      <c r="B42" s="231">
        <f t="shared" si="7"/>
        <v>83</v>
      </c>
      <c r="C42" s="231">
        <f t="shared" si="8"/>
        <v>99.5</v>
      </c>
      <c r="D42" s="255"/>
      <c r="E42" s="209"/>
      <c r="F42" s="290"/>
      <c r="G42" s="236">
        <f t="shared" si="2"/>
        <v>0.3841145833333333</v>
      </c>
      <c r="H42" s="236">
        <f t="shared" si="3"/>
        <v>0.40138888888888885</v>
      </c>
      <c r="I42" s="236">
        <f t="shared" si="4"/>
        <v>0.4211309523809524</v>
      </c>
      <c r="J42" s="236">
        <f t="shared" si="5"/>
        <v>0.4439102564102564</v>
      </c>
      <c r="K42" s="236">
        <f t="shared" si="6"/>
        <v>0.4704861111111111</v>
      </c>
      <c r="L42" s="18"/>
      <c r="M42" s="4"/>
      <c r="N42" s="4"/>
      <c r="O42" s="4"/>
    </row>
    <row r="43" spans="1:15" ht="12" customHeight="1" hidden="1">
      <c r="A43" s="230"/>
      <c r="B43" s="231">
        <f aca="true" t="shared" si="9" ref="B43:B49">B42-A43</f>
        <v>83</v>
      </c>
      <c r="C43" s="231">
        <f aca="true" t="shared" si="10" ref="C43:C49">C42+A43</f>
        <v>99.5</v>
      </c>
      <c r="D43" s="235"/>
      <c r="E43" s="210"/>
      <c r="F43" s="248"/>
      <c r="G43" s="236">
        <f t="shared" si="2"/>
        <v>0.3841145833333333</v>
      </c>
      <c r="H43" s="236">
        <f t="shared" si="3"/>
        <v>0.40138888888888885</v>
      </c>
      <c r="I43" s="236">
        <f t="shared" si="4"/>
        <v>0.4211309523809524</v>
      </c>
      <c r="J43" s="236">
        <f t="shared" si="5"/>
        <v>0.4439102564102564</v>
      </c>
      <c r="K43" s="236">
        <f t="shared" si="6"/>
        <v>0.4704861111111111</v>
      </c>
      <c r="L43" s="18"/>
      <c r="M43" s="4"/>
      <c r="N43" s="4"/>
      <c r="O43" s="4"/>
    </row>
    <row r="44" spans="1:15" ht="12" customHeight="1" hidden="1">
      <c r="A44" s="230"/>
      <c r="B44" s="231">
        <f t="shared" si="9"/>
        <v>83</v>
      </c>
      <c r="C44" s="231">
        <f t="shared" si="10"/>
        <v>99.5</v>
      </c>
      <c r="D44" s="235"/>
      <c r="E44" s="210"/>
      <c r="F44" s="248"/>
      <c r="G44" s="236">
        <f t="shared" si="2"/>
        <v>0.3841145833333333</v>
      </c>
      <c r="H44" s="236">
        <f t="shared" si="3"/>
        <v>0.40138888888888885</v>
      </c>
      <c r="I44" s="236">
        <f t="shared" si="4"/>
        <v>0.4211309523809524</v>
      </c>
      <c r="J44" s="236">
        <f t="shared" si="5"/>
        <v>0.4439102564102564</v>
      </c>
      <c r="K44" s="236">
        <f t="shared" si="6"/>
        <v>0.4704861111111111</v>
      </c>
      <c r="L44" s="18"/>
      <c r="M44" s="4"/>
      <c r="N44" s="4"/>
      <c r="O44" s="4"/>
    </row>
    <row r="45" spans="1:15" ht="12" customHeight="1" hidden="1">
      <c r="A45" s="230"/>
      <c r="B45" s="231">
        <f t="shared" si="9"/>
        <v>83</v>
      </c>
      <c r="C45" s="231">
        <f t="shared" si="10"/>
        <v>99.5</v>
      </c>
      <c r="D45" s="235"/>
      <c r="E45" s="210"/>
      <c r="F45" s="248"/>
      <c r="G45" s="236">
        <f t="shared" si="2"/>
        <v>0.3841145833333333</v>
      </c>
      <c r="H45" s="236">
        <f t="shared" si="3"/>
        <v>0.40138888888888885</v>
      </c>
      <c r="I45" s="236">
        <f t="shared" si="4"/>
        <v>0.4211309523809524</v>
      </c>
      <c r="J45" s="236">
        <f t="shared" si="5"/>
        <v>0.4439102564102564</v>
      </c>
      <c r="K45" s="236">
        <f t="shared" si="6"/>
        <v>0.4704861111111111</v>
      </c>
      <c r="L45" s="18"/>
      <c r="M45" s="4"/>
      <c r="N45" s="4"/>
      <c r="O45" s="4"/>
    </row>
    <row r="46" spans="1:15" ht="12" customHeight="1" hidden="1">
      <c r="A46" s="230"/>
      <c r="B46" s="231">
        <f t="shared" si="9"/>
        <v>83</v>
      </c>
      <c r="C46" s="231">
        <f t="shared" si="10"/>
        <v>99.5</v>
      </c>
      <c r="D46" s="235"/>
      <c r="E46" s="210"/>
      <c r="F46" s="248"/>
      <c r="G46" s="236">
        <f t="shared" si="2"/>
        <v>0.3841145833333333</v>
      </c>
      <c r="H46" s="236">
        <f t="shared" si="3"/>
        <v>0.40138888888888885</v>
      </c>
      <c r="I46" s="236">
        <f t="shared" si="4"/>
        <v>0.4211309523809524</v>
      </c>
      <c r="J46" s="236">
        <f t="shared" si="5"/>
        <v>0.4439102564102564</v>
      </c>
      <c r="K46" s="236">
        <f t="shared" si="6"/>
        <v>0.4704861111111111</v>
      </c>
      <c r="L46" s="18"/>
      <c r="M46" s="4"/>
      <c r="N46" s="4"/>
      <c r="O46" s="4"/>
    </row>
    <row r="47" spans="1:15" ht="12" customHeight="1" hidden="1">
      <c r="A47" s="230"/>
      <c r="B47" s="231">
        <f t="shared" si="9"/>
        <v>83</v>
      </c>
      <c r="C47" s="231">
        <f t="shared" si="10"/>
        <v>99.5</v>
      </c>
      <c r="D47" s="235"/>
      <c r="E47" s="210"/>
      <c r="F47" s="248"/>
      <c r="G47" s="236">
        <f t="shared" si="2"/>
        <v>0.3841145833333333</v>
      </c>
      <c r="H47" s="236">
        <f t="shared" si="3"/>
        <v>0.40138888888888885</v>
      </c>
      <c r="I47" s="236">
        <f t="shared" si="4"/>
        <v>0.4211309523809524</v>
      </c>
      <c r="J47" s="236">
        <f t="shared" si="5"/>
        <v>0.4439102564102564</v>
      </c>
      <c r="K47" s="236">
        <f t="shared" si="6"/>
        <v>0.4704861111111111</v>
      </c>
      <c r="L47" s="18"/>
      <c r="M47" s="4"/>
      <c r="N47" s="4"/>
      <c r="O47" s="4"/>
    </row>
    <row r="48" spans="1:15" ht="12" customHeight="1" hidden="1">
      <c r="A48" s="230"/>
      <c r="B48" s="231">
        <f t="shared" si="9"/>
        <v>83</v>
      </c>
      <c r="C48" s="231">
        <f t="shared" si="10"/>
        <v>99.5</v>
      </c>
      <c r="D48" s="235"/>
      <c r="E48" s="210"/>
      <c r="F48" s="248"/>
      <c r="G48" s="236">
        <f t="shared" si="2"/>
        <v>0.3841145833333333</v>
      </c>
      <c r="H48" s="236">
        <f t="shared" si="3"/>
        <v>0.40138888888888885</v>
      </c>
      <c r="I48" s="236">
        <f t="shared" si="4"/>
        <v>0.4211309523809524</v>
      </c>
      <c r="J48" s="236">
        <f t="shared" si="5"/>
        <v>0.4439102564102564</v>
      </c>
      <c r="K48" s="236">
        <f t="shared" si="6"/>
        <v>0.4704861111111111</v>
      </c>
      <c r="L48" s="18"/>
      <c r="M48" s="4"/>
      <c r="N48" s="4"/>
      <c r="O48" s="4"/>
    </row>
    <row r="49" spans="1:15" ht="12" customHeight="1">
      <c r="A49" s="230">
        <v>2</v>
      </c>
      <c r="B49" s="231">
        <f t="shared" si="9"/>
        <v>81</v>
      </c>
      <c r="C49" s="231">
        <f t="shared" si="10"/>
        <v>101.5</v>
      </c>
      <c r="D49" s="232" t="s">
        <v>187</v>
      </c>
      <c r="E49" s="248"/>
      <c r="F49" s="248">
        <v>810</v>
      </c>
      <c r="G49" s="236">
        <f t="shared" si="2"/>
        <v>0.38932291666666663</v>
      </c>
      <c r="H49" s="236">
        <f t="shared" si="3"/>
        <v>0.4069444444444444</v>
      </c>
      <c r="I49" s="236">
        <f t="shared" si="4"/>
        <v>0.4270833333333333</v>
      </c>
      <c r="J49" s="236">
        <f t="shared" si="5"/>
        <v>0.45032051282051283</v>
      </c>
      <c r="K49" s="236">
        <f t="shared" si="6"/>
        <v>0.4774305555555555</v>
      </c>
      <c r="L49" s="18"/>
      <c r="M49" s="4"/>
      <c r="N49" s="4"/>
      <c r="O49" s="4"/>
    </row>
    <row r="50" spans="1:13" s="142" customFormat="1" ht="12" customHeight="1">
      <c r="A50" s="261"/>
      <c r="B50" s="291"/>
      <c r="C50" s="291"/>
      <c r="D50" s="243" t="s">
        <v>19</v>
      </c>
      <c r="E50" s="275"/>
      <c r="F50" s="264"/>
      <c r="G50" s="291"/>
      <c r="H50" s="291"/>
      <c r="I50" s="291"/>
      <c r="J50" s="291"/>
      <c r="K50" s="292"/>
      <c r="M50" s="143"/>
    </row>
    <row r="51" spans="1:13" ht="12" customHeight="1">
      <c r="A51" s="230">
        <v>0</v>
      </c>
      <c r="B51" s="231">
        <f>B49</f>
        <v>81</v>
      </c>
      <c r="C51" s="231">
        <f>C49</f>
        <v>101.5</v>
      </c>
      <c r="D51" s="232" t="s">
        <v>187</v>
      </c>
      <c r="E51" s="248" t="s">
        <v>154</v>
      </c>
      <c r="F51" s="248"/>
      <c r="G51" s="234">
        <f>$L$6</f>
        <v>0.4583333333333333</v>
      </c>
      <c r="H51" s="234">
        <f>$L$6</f>
        <v>0.4583333333333333</v>
      </c>
      <c r="I51" s="234">
        <f>$L$6</f>
        <v>0.4583333333333333</v>
      </c>
      <c r="J51" s="234">
        <f>$M$6</f>
        <v>0.4583333333333333</v>
      </c>
      <c r="K51" s="234">
        <f>$M$6</f>
        <v>0.4583333333333333</v>
      </c>
      <c r="L51" s="48">
        <f>A51</f>
        <v>0</v>
      </c>
      <c r="M51" s="4"/>
    </row>
    <row r="52" spans="1:13" ht="12" customHeight="1">
      <c r="A52" s="230">
        <v>1</v>
      </c>
      <c r="B52" s="231">
        <f>B51-A52</f>
        <v>80</v>
      </c>
      <c r="C52" s="231">
        <f>C51+A52</f>
        <v>102.5</v>
      </c>
      <c r="D52" s="229" t="s">
        <v>489</v>
      </c>
      <c r="E52" s="248" t="s">
        <v>154</v>
      </c>
      <c r="F52" s="248"/>
      <c r="G52" s="236">
        <f>SUM($H$51+$O$3*L52)</f>
        <v>0.4609375</v>
      </c>
      <c r="H52" s="236">
        <f>SUM($H$51+$P$3*L52)</f>
        <v>0.4611111111111111</v>
      </c>
      <c r="I52" s="236">
        <f>SUM($I$51+$Q$3*L52)</f>
        <v>0.4613095238095238</v>
      </c>
      <c r="J52" s="236">
        <f>SUM($J$51+$R$3*L52)</f>
        <v>0.4615384615384615</v>
      </c>
      <c r="K52" s="236">
        <f>SUM($K$51+$S$3*L52)</f>
        <v>0.4618055555555555</v>
      </c>
      <c r="L52" s="48">
        <f>L51+A52</f>
        <v>1</v>
      </c>
      <c r="M52" s="4"/>
    </row>
    <row r="53" spans="1:13" ht="12" customHeight="1">
      <c r="A53" s="230">
        <v>5.5</v>
      </c>
      <c r="B53" s="231">
        <f aca="true" t="shared" si="11" ref="B53:B80">B52-A53</f>
        <v>74.5</v>
      </c>
      <c r="C53" s="231">
        <f aca="true" t="shared" si="12" ref="C53:C80">C52+A53</f>
        <v>108</v>
      </c>
      <c r="D53" s="229" t="s">
        <v>188</v>
      </c>
      <c r="E53" s="248" t="s">
        <v>189</v>
      </c>
      <c r="F53" s="248"/>
      <c r="G53" s="236">
        <f aca="true" t="shared" si="13" ref="G53:G80">SUM($H$51+$O$3*L53)</f>
        <v>0.47526041666666663</v>
      </c>
      <c r="H53" s="236">
        <f aca="true" t="shared" si="14" ref="H53:H80">SUM($H$51+$P$3*L53)</f>
        <v>0.47638888888888886</v>
      </c>
      <c r="I53" s="236">
        <f aca="true" t="shared" si="15" ref="I53:I80">SUM($I$51+$Q$3*L53)</f>
        <v>0.4776785714285714</v>
      </c>
      <c r="J53" s="236">
        <f aca="true" t="shared" si="16" ref="J53:J80">SUM($J$51+$R$3*L53)</f>
        <v>0.47916666666666663</v>
      </c>
      <c r="K53" s="236">
        <f aca="true" t="shared" si="17" ref="K53:K80">SUM($K$51+$S$3*L53)</f>
        <v>0.48090277777777773</v>
      </c>
      <c r="L53" s="48">
        <f aca="true" t="shared" si="18" ref="L53:L80">L52+A53</f>
        <v>6.5</v>
      </c>
      <c r="M53" s="4"/>
    </row>
    <row r="54" spans="1:13" ht="12" customHeight="1">
      <c r="A54" s="230">
        <v>2</v>
      </c>
      <c r="B54" s="231">
        <f t="shared" si="11"/>
        <v>72.5</v>
      </c>
      <c r="C54" s="231">
        <f t="shared" si="12"/>
        <v>110</v>
      </c>
      <c r="D54" s="229" t="s">
        <v>190</v>
      </c>
      <c r="E54" s="248" t="s">
        <v>189</v>
      </c>
      <c r="F54" s="248"/>
      <c r="G54" s="236">
        <f t="shared" si="13"/>
        <v>0.48046875</v>
      </c>
      <c r="H54" s="236">
        <f t="shared" si="14"/>
        <v>0.4819444444444444</v>
      </c>
      <c r="I54" s="236">
        <f t="shared" si="15"/>
        <v>0.4836309523809524</v>
      </c>
      <c r="J54" s="236">
        <f t="shared" si="16"/>
        <v>0.4855769230769231</v>
      </c>
      <c r="K54" s="236">
        <f t="shared" si="17"/>
        <v>0.4878472222222222</v>
      </c>
      <c r="L54" s="48">
        <f t="shared" si="18"/>
        <v>8.5</v>
      </c>
      <c r="M54" s="4"/>
    </row>
    <row r="55" spans="1:13" ht="12" customHeight="1">
      <c r="A55" s="230">
        <v>4</v>
      </c>
      <c r="B55" s="231">
        <f t="shared" si="11"/>
        <v>68.5</v>
      </c>
      <c r="C55" s="231">
        <f t="shared" si="12"/>
        <v>114</v>
      </c>
      <c r="D55" s="239" t="s">
        <v>191</v>
      </c>
      <c r="E55" s="286" t="s">
        <v>189</v>
      </c>
      <c r="F55" s="286">
        <v>1158</v>
      </c>
      <c r="G55" s="236">
        <f t="shared" si="13"/>
        <v>0.49088541666666663</v>
      </c>
      <c r="H55" s="236">
        <f t="shared" si="14"/>
        <v>0.4930555555555555</v>
      </c>
      <c r="I55" s="236">
        <f t="shared" si="15"/>
        <v>0.49553571428571425</v>
      </c>
      <c r="J55" s="236">
        <f t="shared" si="16"/>
        <v>0.4983974358974359</v>
      </c>
      <c r="K55" s="236">
        <f t="shared" si="17"/>
        <v>0.501736111111111</v>
      </c>
      <c r="L55" s="48">
        <f t="shared" si="18"/>
        <v>12.5</v>
      </c>
      <c r="M55" s="4"/>
    </row>
    <row r="56" spans="1:13" ht="12" customHeight="1">
      <c r="A56" s="230">
        <v>7</v>
      </c>
      <c r="B56" s="231">
        <f t="shared" si="11"/>
        <v>61.5</v>
      </c>
      <c r="C56" s="231">
        <f t="shared" si="12"/>
        <v>121</v>
      </c>
      <c r="D56" s="229" t="s">
        <v>490</v>
      </c>
      <c r="E56" s="248" t="s">
        <v>491</v>
      </c>
      <c r="F56" s="248"/>
      <c r="G56" s="236">
        <f t="shared" si="13"/>
        <v>0.5091145833333333</v>
      </c>
      <c r="H56" s="236">
        <f t="shared" si="14"/>
        <v>0.5125</v>
      </c>
      <c r="I56" s="236">
        <f t="shared" si="15"/>
        <v>0.5163690476190476</v>
      </c>
      <c r="J56" s="236">
        <f t="shared" si="16"/>
        <v>0.5208333333333333</v>
      </c>
      <c r="K56" s="236">
        <f t="shared" si="17"/>
        <v>0.5260416666666666</v>
      </c>
      <c r="L56" s="48">
        <f t="shared" si="18"/>
        <v>19.5</v>
      </c>
      <c r="M56" s="4"/>
    </row>
    <row r="57" spans="1:13" ht="12" customHeight="1">
      <c r="A57" s="230">
        <v>5.5</v>
      </c>
      <c r="B57" s="231">
        <f t="shared" si="11"/>
        <v>56</v>
      </c>
      <c r="C57" s="231">
        <f t="shared" si="12"/>
        <v>126.5</v>
      </c>
      <c r="D57" s="229" t="s">
        <v>492</v>
      </c>
      <c r="E57" s="248" t="s">
        <v>50</v>
      </c>
      <c r="F57" s="248"/>
      <c r="G57" s="236">
        <f t="shared" si="13"/>
        <v>0.5234375</v>
      </c>
      <c r="H57" s="236">
        <f t="shared" si="14"/>
        <v>0.5277777777777778</v>
      </c>
      <c r="I57" s="236">
        <f t="shared" si="15"/>
        <v>0.5327380952380952</v>
      </c>
      <c r="J57" s="236">
        <f t="shared" si="16"/>
        <v>0.5384615384615384</v>
      </c>
      <c r="K57" s="236">
        <f t="shared" si="17"/>
        <v>0.5451388888888888</v>
      </c>
      <c r="L57" s="48">
        <f t="shared" si="18"/>
        <v>25</v>
      </c>
      <c r="M57" s="4"/>
    </row>
    <row r="58" spans="1:13" ht="12" customHeight="1">
      <c r="A58" s="230">
        <v>2.5</v>
      </c>
      <c r="B58" s="231">
        <f t="shared" si="11"/>
        <v>53.5</v>
      </c>
      <c r="C58" s="231">
        <f t="shared" si="12"/>
        <v>129</v>
      </c>
      <c r="D58" s="228" t="s">
        <v>192</v>
      </c>
      <c r="E58" s="248" t="s">
        <v>193</v>
      </c>
      <c r="F58" s="248"/>
      <c r="G58" s="236">
        <f t="shared" si="13"/>
        <v>0.5299479166666666</v>
      </c>
      <c r="H58" s="236">
        <f t="shared" si="14"/>
        <v>0.5347222222222222</v>
      </c>
      <c r="I58" s="236">
        <f t="shared" si="15"/>
        <v>0.5401785714285714</v>
      </c>
      <c r="J58" s="236">
        <f t="shared" si="16"/>
        <v>0.5464743589743589</v>
      </c>
      <c r="K58" s="236">
        <f t="shared" si="17"/>
        <v>0.5538194444444444</v>
      </c>
      <c r="L58" s="48">
        <f t="shared" si="18"/>
        <v>27.5</v>
      </c>
      <c r="M58" s="4"/>
    </row>
    <row r="59" spans="1:13" ht="12" customHeight="1">
      <c r="A59" s="230">
        <v>5.5</v>
      </c>
      <c r="B59" s="231">
        <f t="shared" si="11"/>
        <v>48</v>
      </c>
      <c r="C59" s="231">
        <f t="shared" si="12"/>
        <v>134.5</v>
      </c>
      <c r="D59" s="229" t="s">
        <v>194</v>
      </c>
      <c r="E59" s="248" t="s">
        <v>453</v>
      </c>
      <c r="F59" s="248"/>
      <c r="G59" s="236">
        <f t="shared" si="13"/>
        <v>0.5442708333333333</v>
      </c>
      <c r="H59" s="236">
        <f t="shared" si="14"/>
        <v>0.5499999999999999</v>
      </c>
      <c r="I59" s="236">
        <f t="shared" si="15"/>
        <v>0.5565476190476191</v>
      </c>
      <c r="J59" s="236">
        <f t="shared" si="16"/>
        <v>0.5641025641025641</v>
      </c>
      <c r="K59" s="236">
        <f t="shared" si="17"/>
        <v>0.5729166666666666</v>
      </c>
      <c r="L59" s="48">
        <f t="shared" si="18"/>
        <v>33</v>
      </c>
      <c r="M59" s="4"/>
    </row>
    <row r="60" spans="1:13" ht="12" customHeight="1">
      <c r="A60" s="230">
        <v>7.5</v>
      </c>
      <c r="B60" s="231">
        <f t="shared" si="11"/>
        <v>40.5</v>
      </c>
      <c r="C60" s="231">
        <f t="shared" si="12"/>
        <v>142</v>
      </c>
      <c r="D60" s="229" t="s">
        <v>590</v>
      </c>
      <c r="E60" s="248" t="s">
        <v>493</v>
      </c>
      <c r="F60" s="248"/>
      <c r="G60" s="236">
        <f t="shared" si="13"/>
        <v>0.5638020833333333</v>
      </c>
      <c r="H60" s="236">
        <f t="shared" si="14"/>
        <v>0.5708333333333333</v>
      </c>
      <c r="I60" s="236">
        <f t="shared" si="15"/>
        <v>0.5788690476190476</v>
      </c>
      <c r="J60" s="236">
        <f t="shared" si="16"/>
        <v>0.5881410256410255</v>
      </c>
      <c r="K60" s="236">
        <f t="shared" si="17"/>
        <v>0.5989583333333333</v>
      </c>
      <c r="L60" s="48">
        <f t="shared" si="18"/>
        <v>40.5</v>
      </c>
      <c r="M60" s="4"/>
    </row>
    <row r="61" spans="1:13" ht="12" customHeight="1">
      <c r="A61" s="230">
        <v>6</v>
      </c>
      <c r="B61" s="231">
        <f>B60-A61</f>
        <v>34.5</v>
      </c>
      <c r="C61" s="231">
        <f>C60+A61</f>
        <v>148</v>
      </c>
      <c r="D61" s="229" t="s">
        <v>495</v>
      </c>
      <c r="E61" s="248" t="s">
        <v>494</v>
      </c>
      <c r="F61" s="248"/>
      <c r="G61" s="236">
        <f>SUM($H$51+$O$3*L61)</f>
        <v>0.5794270833333333</v>
      </c>
      <c r="H61" s="236">
        <f>SUM($H$51+$P$3*L61)</f>
        <v>0.5874999999999999</v>
      </c>
      <c r="I61" s="236">
        <f>SUM($I$51+$Q$3*L61)</f>
        <v>0.5967261904761905</v>
      </c>
      <c r="J61" s="236">
        <f>SUM($J$51+$R$3*L61)</f>
        <v>0.6073717948717948</v>
      </c>
      <c r="K61" s="236">
        <f>SUM($K$51+$S$3*L61)</f>
        <v>0.6197916666666666</v>
      </c>
      <c r="L61" s="48">
        <f>L60+A61</f>
        <v>46.5</v>
      </c>
      <c r="M61" s="4"/>
    </row>
    <row r="62" spans="1:13" ht="12" customHeight="1">
      <c r="A62" s="230">
        <v>1</v>
      </c>
      <c r="B62" s="231">
        <f t="shared" si="11"/>
        <v>33.5</v>
      </c>
      <c r="C62" s="231">
        <f t="shared" si="12"/>
        <v>149</v>
      </c>
      <c r="D62" s="229" t="s">
        <v>496</v>
      </c>
      <c r="E62" s="248" t="s">
        <v>498</v>
      </c>
      <c r="F62" s="248"/>
      <c r="G62" s="236">
        <f t="shared" si="13"/>
        <v>0.58203125</v>
      </c>
      <c r="H62" s="236">
        <f t="shared" si="14"/>
        <v>0.5902777777777777</v>
      </c>
      <c r="I62" s="236">
        <f t="shared" si="15"/>
        <v>0.5997023809523809</v>
      </c>
      <c r="J62" s="236">
        <f t="shared" si="16"/>
        <v>0.610576923076923</v>
      </c>
      <c r="K62" s="236">
        <f t="shared" si="17"/>
        <v>0.6232638888888888</v>
      </c>
      <c r="L62" s="48">
        <f t="shared" si="18"/>
        <v>47.5</v>
      </c>
      <c r="M62" s="4"/>
    </row>
    <row r="63" spans="1:13" ht="12" customHeight="1">
      <c r="A63" s="230">
        <v>1</v>
      </c>
      <c r="B63" s="231">
        <f t="shared" si="11"/>
        <v>32.5</v>
      </c>
      <c r="C63" s="231">
        <f t="shared" si="12"/>
        <v>150</v>
      </c>
      <c r="D63" s="229" t="s">
        <v>497</v>
      </c>
      <c r="E63" s="248" t="s">
        <v>141</v>
      </c>
      <c r="F63" s="248"/>
      <c r="G63" s="236">
        <f t="shared" si="13"/>
        <v>0.5846354166666666</v>
      </c>
      <c r="H63" s="236">
        <f t="shared" si="14"/>
        <v>0.5930555555555556</v>
      </c>
      <c r="I63" s="236">
        <f t="shared" si="15"/>
        <v>0.6026785714285714</v>
      </c>
      <c r="J63" s="236">
        <f t="shared" si="16"/>
        <v>0.6137820512820513</v>
      </c>
      <c r="K63" s="236">
        <f t="shared" si="17"/>
        <v>0.626736111111111</v>
      </c>
      <c r="L63" s="48">
        <f t="shared" si="18"/>
        <v>48.5</v>
      </c>
      <c r="M63" s="4"/>
    </row>
    <row r="64" spans="1:13" ht="12" customHeight="1">
      <c r="A64" s="230">
        <v>5.5</v>
      </c>
      <c r="B64" s="231">
        <f t="shared" si="11"/>
        <v>27</v>
      </c>
      <c r="C64" s="231">
        <f t="shared" si="12"/>
        <v>155.5</v>
      </c>
      <c r="D64" s="229" t="s">
        <v>195</v>
      </c>
      <c r="E64" s="248" t="s">
        <v>196</v>
      </c>
      <c r="F64" s="248"/>
      <c r="G64" s="236">
        <f t="shared" si="13"/>
        <v>0.5989583333333333</v>
      </c>
      <c r="H64" s="236">
        <f t="shared" si="14"/>
        <v>0.6083333333333333</v>
      </c>
      <c r="I64" s="236">
        <f t="shared" si="15"/>
        <v>0.6190476190476191</v>
      </c>
      <c r="J64" s="236">
        <f t="shared" si="16"/>
        <v>0.6314102564102564</v>
      </c>
      <c r="K64" s="236">
        <f t="shared" si="17"/>
        <v>0.6458333333333333</v>
      </c>
      <c r="L64" s="48">
        <f t="shared" si="18"/>
        <v>54</v>
      </c>
      <c r="M64" s="4"/>
    </row>
    <row r="65" spans="1:13" ht="12" customHeight="1">
      <c r="A65" s="230">
        <v>2.5</v>
      </c>
      <c r="B65" s="231">
        <f t="shared" si="11"/>
        <v>24.5</v>
      </c>
      <c r="C65" s="231">
        <f t="shared" si="12"/>
        <v>158</v>
      </c>
      <c r="D65" s="229" t="s">
        <v>499</v>
      </c>
      <c r="E65" s="248" t="s">
        <v>196</v>
      </c>
      <c r="F65" s="248"/>
      <c r="G65" s="236">
        <f t="shared" si="13"/>
        <v>0.60546875</v>
      </c>
      <c r="H65" s="236">
        <f t="shared" si="14"/>
        <v>0.6152777777777777</v>
      </c>
      <c r="I65" s="236">
        <f t="shared" si="15"/>
        <v>0.6264880952380952</v>
      </c>
      <c r="J65" s="236">
        <f t="shared" si="16"/>
        <v>0.6394230769230769</v>
      </c>
      <c r="K65" s="236">
        <f t="shared" si="17"/>
        <v>0.6545138888888888</v>
      </c>
      <c r="L65" s="48">
        <f t="shared" si="18"/>
        <v>56.5</v>
      </c>
      <c r="M65" s="4"/>
    </row>
    <row r="66" spans="1:13" ht="12" customHeight="1">
      <c r="A66" s="230">
        <v>1.5</v>
      </c>
      <c r="B66" s="231">
        <f t="shared" si="11"/>
        <v>23</v>
      </c>
      <c r="C66" s="231">
        <f t="shared" si="12"/>
        <v>159.5</v>
      </c>
      <c r="D66" s="229" t="s">
        <v>591</v>
      </c>
      <c r="E66" s="248" t="s">
        <v>196</v>
      </c>
      <c r="F66" s="248">
        <v>785</v>
      </c>
      <c r="G66" s="236">
        <f t="shared" si="13"/>
        <v>0.609375</v>
      </c>
      <c r="H66" s="236">
        <f t="shared" si="14"/>
        <v>0.6194444444444445</v>
      </c>
      <c r="I66" s="236">
        <f t="shared" si="15"/>
        <v>0.6309523809523809</v>
      </c>
      <c r="J66" s="236">
        <f t="shared" si="16"/>
        <v>0.6442307692307692</v>
      </c>
      <c r="K66" s="236">
        <f t="shared" si="17"/>
        <v>0.6597222222222222</v>
      </c>
      <c r="L66" s="48">
        <f t="shared" si="18"/>
        <v>58</v>
      </c>
      <c r="M66" s="4"/>
    </row>
    <row r="67" spans="1:13" ht="12" customHeight="1">
      <c r="A67" s="230">
        <v>4</v>
      </c>
      <c r="B67" s="231">
        <f t="shared" si="11"/>
        <v>19</v>
      </c>
      <c r="C67" s="231">
        <f t="shared" si="12"/>
        <v>163.5</v>
      </c>
      <c r="D67" s="229" t="s">
        <v>592</v>
      </c>
      <c r="E67" s="248" t="s">
        <v>49</v>
      </c>
      <c r="F67" s="248"/>
      <c r="G67" s="236">
        <f t="shared" si="13"/>
        <v>0.6197916666666666</v>
      </c>
      <c r="H67" s="236">
        <f t="shared" si="14"/>
        <v>0.6305555555555555</v>
      </c>
      <c r="I67" s="236">
        <f t="shared" si="15"/>
        <v>0.6428571428571428</v>
      </c>
      <c r="J67" s="236">
        <f t="shared" si="16"/>
        <v>0.657051282051282</v>
      </c>
      <c r="K67" s="236">
        <f t="shared" si="17"/>
        <v>0.673611111111111</v>
      </c>
      <c r="L67" s="48">
        <f t="shared" si="18"/>
        <v>62</v>
      </c>
      <c r="M67" s="4"/>
    </row>
    <row r="68" spans="1:13" ht="12" customHeight="1">
      <c r="A68" s="230">
        <v>3.5</v>
      </c>
      <c r="B68" s="231">
        <f t="shared" si="11"/>
        <v>15.5</v>
      </c>
      <c r="C68" s="231">
        <f t="shared" si="12"/>
        <v>167</v>
      </c>
      <c r="D68" s="229" t="s">
        <v>197</v>
      </c>
      <c r="E68" s="248" t="s">
        <v>49</v>
      </c>
      <c r="F68" s="248"/>
      <c r="G68" s="236">
        <f t="shared" si="13"/>
        <v>0.62890625</v>
      </c>
      <c r="H68" s="236">
        <f t="shared" si="14"/>
        <v>0.6402777777777777</v>
      </c>
      <c r="I68" s="236">
        <f t="shared" si="15"/>
        <v>0.6532738095238095</v>
      </c>
      <c r="J68" s="236">
        <f t="shared" si="16"/>
        <v>0.6682692307692307</v>
      </c>
      <c r="K68" s="236">
        <f t="shared" si="17"/>
        <v>0.6857638888888888</v>
      </c>
      <c r="L68" s="48">
        <f t="shared" si="18"/>
        <v>65.5</v>
      </c>
      <c r="M68" s="4"/>
    </row>
    <row r="69" spans="1:13" ht="12" customHeight="1">
      <c r="A69" s="230">
        <v>2</v>
      </c>
      <c r="B69" s="231">
        <f t="shared" si="11"/>
        <v>13.5</v>
      </c>
      <c r="C69" s="231">
        <f t="shared" si="12"/>
        <v>169</v>
      </c>
      <c r="D69" s="229" t="s">
        <v>500</v>
      </c>
      <c r="E69" s="248" t="s">
        <v>199</v>
      </c>
      <c r="F69" s="248"/>
      <c r="G69" s="236">
        <f t="shared" si="13"/>
        <v>0.6341145833333333</v>
      </c>
      <c r="H69" s="236">
        <f t="shared" si="14"/>
        <v>0.6458333333333333</v>
      </c>
      <c r="I69" s="236">
        <f t="shared" si="15"/>
        <v>0.6592261904761905</v>
      </c>
      <c r="J69" s="236">
        <f t="shared" si="16"/>
        <v>0.6746794871794871</v>
      </c>
      <c r="K69" s="236">
        <f t="shared" si="17"/>
        <v>0.6927083333333333</v>
      </c>
      <c r="L69" s="48">
        <f t="shared" si="18"/>
        <v>67.5</v>
      </c>
      <c r="M69" s="4"/>
    </row>
    <row r="70" spans="1:13" ht="12" customHeight="1">
      <c r="A70" s="230">
        <v>2</v>
      </c>
      <c r="B70" s="231">
        <f t="shared" si="11"/>
        <v>11.5</v>
      </c>
      <c r="C70" s="231">
        <f t="shared" si="12"/>
        <v>171</v>
      </c>
      <c r="D70" s="229" t="s">
        <v>198</v>
      </c>
      <c r="E70" s="248" t="s">
        <v>199</v>
      </c>
      <c r="F70" s="248"/>
      <c r="G70" s="236">
        <f t="shared" si="13"/>
        <v>0.6393229166666666</v>
      </c>
      <c r="H70" s="236">
        <f t="shared" si="14"/>
        <v>0.6513888888888888</v>
      </c>
      <c r="I70" s="236">
        <f t="shared" si="15"/>
        <v>0.6651785714285714</v>
      </c>
      <c r="J70" s="236">
        <f t="shared" si="16"/>
        <v>0.6810897435897436</v>
      </c>
      <c r="K70" s="236">
        <f t="shared" si="17"/>
        <v>0.6996527777777777</v>
      </c>
      <c r="L70" s="48">
        <f t="shared" si="18"/>
        <v>69.5</v>
      </c>
      <c r="M70" s="4"/>
    </row>
    <row r="71" spans="1:13" ht="12" customHeight="1">
      <c r="A71" s="230">
        <v>3</v>
      </c>
      <c r="B71" s="231">
        <f t="shared" si="11"/>
        <v>8.5</v>
      </c>
      <c r="C71" s="231">
        <f t="shared" si="12"/>
        <v>174</v>
      </c>
      <c r="D71" s="229" t="s">
        <v>502</v>
      </c>
      <c r="E71" s="248" t="s">
        <v>501</v>
      </c>
      <c r="F71" s="248">
        <v>919</v>
      </c>
      <c r="G71" s="236">
        <f t="shared" si="13"/>
        <v>0.6471354166666666</v>
      </c>
      <c r="H71" s="236">
        <f t="shared" si="14"/>
        <v>0.6597222222222222</v>
      </c>
      <c r="I71" s="236">
        <f t="shared" si="15"/>
        <v>0.6741071428571428</v>
      </c>
      <c r="J71" s="236">
        <f t="shared" si="16"/>
        <v>0.6907051282051282</v>
      </c>
      <c r="K71" s="236">
        <f t="shared" si="17"/>
        <v>0.7100694444444444</v>
      </c>
      <c r="L71" s="48">
        <f t="shared" si="18"/>
        <v>72.5</v>
      </c>
      <c r="M71" s="4"/>
    </row>
    <row r="72" spans="1:13" ht="12" customHeight="1">
      <c r="A72" s="230">
        <v>1.5</v>
      </c>
      <c r="B72" s="231">
        <f t="shared" si="11"/>
        <v>7</v>
      </c>
      <c r="C72" s="231">
        <f t="shared" si="12"/>
        <v>175.5</v>
      </c>
      <c r="D72" s="229" t="s">
        <v>503</v>
      </c>
      <c r="E72" s="248" t="s">
        <v>200</v>
      </c>
      <c r="F72" s="248"/>
      <c r="G72" s="236">
        <f t="shared" si="13"/>
        <v>0.6510416666666666</v>
      </c>
      <c r="H72" s="236">
        <f t="shared" si="14"/>
        <v>0.6638888888888889</v>
      </c>
      <c r="I72" s="236">
        <f t="shared" si="15"/>
        <v>0.6785714285714286</v>
      </c>
      <c r="J72" s="236">
        <f t="shared" si="16"/>
        <v>0.6955128205128205</v>
      </c>
      <c r="K72" s="236">
        <f t="shared" si="17"/>
        <v>0.7152777777777777</v>
      </c>
      <c r="L72" s="48">
        <f t="shared" si="18"/>
        <v>74</v>
      </c>
      <c r="M72" s="4"/>
    </row>
    <row r="73" spans="1:13" ht="12" customHeight="1">
      <c r="A73" s="230">
        <v>4</v>
      </c>
      <c r="B73" s="231">
        <f t="shared" si="11"/>
        <v>3</v>
      </c>
      <c r="C73" s="231">
        <f t="shared" si="12"/>
        <v>179.5</v>
      </c>
      <c r="D73" s="229" t="s">
        <v>201</v>
      </c>
      <c r="E73" s="248" t="s">
        <v>200</v>
      </c>
      <c r="F73" s="248">
        <v>832</v>
      </c>
      <c r="G73" s="236">
        <f t="shared" si="13"/>
        <v>0.6614583333333333</v>
      </c>
      <c r="H73" s="236">
        <f t="shared" si="14"/>
        <v>0.6749999999999999</v>
      </c>
      <c r="I73" s="236">
        <f t="shared" si="15"/>
        <v>0.6904761904761905</v>
      </c>
      <c r="J73" s="236">
        <f t="shared" si="16"/>
        <v>0.7083333333333333</v>
      </c>
      <c r="K73" s="236">
        <f t="shared" si="17"/>
        <v>0.7291666666666666</v>
      </c>
      <c r="L73" s="48">
        <f t="shared" si="18"/>
        <v>78</v>
      </c>
      <c r="M73" s="47"/>
    </row>
    <row r="74" spans="1:13" ht="12" customHeight="1" hidden="1">
      <c r="A74" s="230"/>
      <c r="B74" s="231">
        <f t="shared" si="11"/>
        <v>3</v>
      </c>
      <c r="C74" s="231">
        <f t="shared" si="12"/>
        <v>179.5</v>
      </c>
      <c r="D74" s="241"/>
      <c r="E74" s="248"/>
      <c r="F74" s="248"/>
      <c r="G74" s="236">
        <f t="shared" si="13"/>
        <v>0.6614583333333333</v>
      </c>
      <c r="H74" s="236">
        <f t="shared" si="14"/>
        <v>0.6749999999999999</v>
      </c>
      <c r="I74" s="236">
        <f t="shared" si="15"/>
        <v>0.6904761904761905</v>
      </c>
      <c r="J74" s="236">
        <f t="shared" si="16"/>
        <v>0.7083333333333333</v>
      </c>
      <c r="K74" s="236">
        <f t="shared" si="17"/>
        <v>0.7291666666666666</v>
      </c>
      <c r="L74" s="48">
        <f t="shared" si="18"/>
        <v>78</v>
      </c>
      <c r="M74" s="4"/>
    </row>
    <row r="75" spans="1:13" ht="12" customHeight="1" hidden="1">
      <c r="A75" s="230"/>
      <c r="B75" s="231">
        <f t="shared" si="11"/>
        <v>3</v>
      </c>
      <c r="C75" s="231">
        <f t="shared" si="12"/>
        <v>179.5</v>
      </c>
      <c r="D75" s="241"/>
      <c r="E75" s="210"/>
      <c r="F75" s="248"/>
      <c r="G75" s="236">
        <f t="shared" si="13"/>
        <v>0.6614583333333333</v>
      </c>
      <c r="H75" s="236">
        <f t="shared" si="14"/>
        <v>0.6749999999999999</v>
      </c>
      <c r="I75" s="236">
        <f t="shared" si="15"/>
        <v>0.6904761904761905</v>
      </c>
      <c r="J75" s="236">
        <f t="shared" si="16"/>
        <v>0.7083333333333333</v>
      </c>
      <c r="K75" s="236">
        <f t="shared" si="17"/>
        <v>0.7291666666666666</v>
      </c>
      <c r="L75" s="48">
        <f t="shared" si="18"/>
        <v>78</v>
      </c>
      <c r="M75" s="4"/>
    </row>
    <row r="76" spans="1:13" ht="12" customHeight="1" hidden="1">
      <c r="A76" s="230"/>
      <c r="B76" s="231">
        <f>B75-A76</f>
        <v>3</v>
      </c>
      <c r="C76" s="231">
        <f>C75+A76</f>
        <v>179.5</v>
      </c>
      <c r="D76" s="241"/>
      <c r="E76" s="210"/>
      <c r="F76" s="248"/>
      <c r="G76" s="236">
        <f>SUM($H$51+$O$3*L76)</f>
        <v>0.6614583333333333</v>
      </c>
      <c r="H76" s="236">
        <f>SUM($H$51+$P$3*L76)</f>
        <v>0.6749999999999999</v>
      </c>
      <c r="I76" s="236">
        <f>SUM($I$51+$Q$3*L76)</f>
        <v>0.6904761904761905</v>
      </c>
      <c r="J76" s="236">
        <f>SUM($J$51+$R$3*L76)</f>
        <v>0.7083333333333333</v>
      </c>
      <c r="K76" s="236">
        <f>SUM($K$51+$S$3*L76)</f>
        <v>0.7291666666666666</v>
      </c>
      <c r="L76" s="48">
        <f>L75+A76</f>
        <v>78</v>
      </c>
      <c r="M76" s="4"/>
    </row>
    <row r="77" spans="1:13" ht="12" customHeight="1" hidden="1">
      <c r="A77" s="230"/>
      <c r="B77" s="231">
        <f>B76-A77</f>
        <v>3</v>
      </c>
      <c r="C77" s="231">
        <f>C76+A77</f>
        <v>179.5</v>
      </c>
      <c r="D77" s="228"/>
      <c r="E77" s="208"/>
      <c r="F77" s="248"/>
      <c r="G77" s="236">
        <f>SUM($H$51+$O$3*L77)</f>
        <v>0.6614583333333333</v>
      </c>
      <c r="H77" s="236">
        <f>SUM($H$51+$P$3*L77)</f>
        <v>0.6749999999999999</v>
      </c>
      <c r="I77" s="236">
        <f>SUM($I$51+$Q$3*L77)</f>
        <v>0.6904761904761905</v>
      </c>
      <c r="J77" s="236">
        <f>SUM($J$51+$R$3*L77)</f>
        <v>0.7083333333333333</v>
      </c>
      <c r="K77" s="236">
        <f>SUM($K$51+$S$3*L77)</f>
        <v>0.7291666666666666</v>
      </c>
      <c r="L77" s="48">
        <f>L76+A77</f>
        <v>78</v>
      </c>
      <c r="M77" s="4" t="s">
        <v>46</v>
      </c>
    </row>
    <row r="78" spans="1:12" ht="12" customHeight="1" hidden="1">
      <c r="A78" s="230"/>
      <c r="B78" s="231">
        <f t="shared" si="11"/>
        <v>3</v>
      </c>
      <c r="C78" s="231">
        <f t="shared" si="12"/>
        <v>179.5</v>
      </c>
      <c r="D78" s="235"/>
      <c r="E78" s="210"/>
      <c r="F78" s="248"/>
      <c r="G78" s="236">
        <f t="shared" si="13"/>
        <v>0.6614583333333333</v>
      </c>
      <c r="H78" s="236">
        <f t="shared" si="14"/>
        <v>0.6749999999999999</v>
      </c>
      <c r="I78" s="236">
        <f t="shared" si="15"/>
        <v>0.6904761904761905</v>
      </c>
      <c r="J78" s="236">
        <f t="shared" si="16"/>
        <v>0.7083333333333333</v>
      </c>
      <c r="K78" s="236">
        <f t="shared" si="17"/>
        <v>0.7291666666666666</v>
      </c>
      <c r="L78" s="48">
        <f t="shared" si="18"/>
        <v>78</v>
      </c>
    </row>
    <row r="79" spans="1:12" ht="12" customHeight="1" hidden="1">
      <c r="A79" s="230"/>
      <c r="B79" s="231">
        <f t="shared" si="11"/>
        <v>3</v>
      </c>
      <c r="C79" s="231">
        <f t="shared" si="12"/>
        <v>179.5</v>
      </c>
      <c r="D79" s="235"/>
      <c r="E79" s="210"/>
      <c r="F79" s="248"/>
      <c r="G79" s="236">
        <f t="shared" si="13"/>
        <v>0.6614583333333333</v>
      </c>
      <c r="H79" s="236">
        <f t="shared" si="14"/>
        <v>0.6749999999999999</v>
      </c>
      <c r="I79" s="236">
        <f t="shared" si="15"/>
        <v>0.6904761904761905</v>
      </c>
      <c r="J79" s="236">
        <f t="shared" si="16"/>
        <v>0.7083333333333333</v>
      </c>
      <c r="K79" s="236">
        <f t="shared" si="17"/>
        <v>0.7291666666666666</v>
      </c>
      <c r="L79" s="48">
        <f t="shared" si="18"/>
        <v>78</v>
      </c>
    </row>
    <row r="80" spans="1:12" ht="12" customHeight="1">
      <c r="A80" s="230">
        <v>3</v>
      </c>
      <c r="B80" s="231">
        <f t="shared" si="11"/>
        <v>0</v>
      </c>
      <c r="C80" s="231">
        <f t="shared" si="12"/>
        <v>182.5</v>
      </c>
      <c r="D80" s="232" t="s">
        <v>202</v>
      </c>
      <c r="E80" s="210"/>
      <c r="F80" s="248">
        <v>832</v>
      </c>
      <c r="G80" s="236">
        <f t="shared" si="13"/>
        <v>0.6692708333333333</v>
      </c>
      <c r="H80" s="236">
        <f t="shared" si="14"/>
        <v>0.6833333333333333</v>
      </c>
      <c r="I80" s="236">
        <f t="shared" si="15"/>
        <v>0.6994047619047619</v>
      </c>
      <c r="J80" s="236">
        <f t="shared" si="16"/>
        <v>0.7179487179487178</v>
      </c>
      <c r="K80" s="236">
        <f t="shared" si="17"/>
        <v>0.7395833333333333</v>
      </c>
      <c r="L80" s="48">
        <f t="shared" si="18"/>
        <v>81</v>
      </c>
    </row>
    <row r="81" ht="12.75">
      <c r="E81" s="10"/>
    </row>
  </sheetData>
  <sheetProtection/>
  <mergeCells count="7">
    <mergeCell ref="G6:K6"/>
    <mergeCell ref="A1:K1"/>
    <mergeCell ref="L1:M1"/>
    <mergeCell ref="A2:K2"/>
    <mergeCell ref="A3:K3"/>
    <mergeCell ref="A4:K4"/>
    <mergeCell ref="D5:G5"/>
  </mergeCells>
  <printOptions horizontalCentered="1"/>
  <pageMargins left="0.3937007874015748" right="0.3937007874015748" top="0.3937007874015748" bottom="0.3937007874015748" header="0.5118110236220472" footer="0.3937007874015748"/>
  <pageSetup horizontalDpi="300" verticalDpi="300" orientation="portrait" paperSize="9" scale="88" r:id="rId2"/>
  <headerFooter alignWithMargins="0">
    <oddFooter>&amp;L&amp;F   &amp;D  &amp;T&amp;R&amp;8Les communes en lettres majuscules sont des
 chefs lieux de cantons, sous-préfectures ou préfectures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86"/>
  <sheetViews>
    <sheetView zoomScalePageLayoutView="0" workbookViewId="0" topLeftCell="A52">
      <selection activeCell="D83" sqref="D83"/>
    </sheetView>
  </sheetViews>
  <sheetFormatPr defaultColWidth="8.57421875" defaultRowHeight="12.75" customHeight="1"/>
  <cols>
    <col min="1" max="1" width="6.7109375" style="1" customWidth="1"/>
    <col min="2" max="3" width="8.7109375" style="2" customWidth="1"/>
    <col min="4" max="4" width="31.7109375" style="3" customWidth="1"/>
    <col min="5" max="10" width="7.7109375" style="2" customWidth="1"/>
    <col min="11" max="11" width="7.7109375" style="44" customWidth="1"/>
    <col min="12" max="14" width="8.57421875" style="3" customWidth="1"/>
    <col min="15" max="19" width="9.421875" style="3" customWidth="1"/>
    <col min="20" max="20" width="8.57421875" style="3" customWidth="1"/>
    <col min="21" max="16384" width="8.57421875" style="3" customWidth="1"/>
  </cols>
  <sheetData>
    <row r="1" spans="1:19" ht="12.75" customHeight="1">
      <c r="A1" s="393" t="s">
        <v>0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4" t="s">
        <v>1</v>
      </c>
      <c r="M1" s="394"/>
      <c r="N1" s="7">
        <v>0.041666666666666664</v>
      </c>
      <c r="O1" s="8">
        <v>16</v>
      </c>
      <c r="P1" s="8">
        <v>15</v>
      </c>
      <c r="Q1" s="8">
        <v>14</v>
      </c>
      <c r="R1" s="8">
        <v>13</v>
      </c>
      <c r="S1" s="9">
        <v>12</v>
      </c>
    </row>
    <row r="2" spans="1:19" ht="12.75" customHeight="1">
      <c r="A2" s="394" t="s">
        <v>720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8"/>
      <c r="M2" s="10"/>
      <c r="N2" s="38"/>
      <c r="O2" s="38"/>
      <c r="P2" s="5"/>
      <c r="Q2" s="5"/>
      <c r="R2" s="5"/>
      <c r="S2" s="12"/>
    </row>
    <row r="3" spans="1:19" ht="12.75" customHeight="1">
      <c r="A3" s="395">
        <v>40747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174" t="s">
        <v>2</v>
      </c>
      <c r="M3" s="10">
        <v>1</v>
      </c>
      <c r="N3" s="38" t="s">
        <v>3</v>
      </c>
      <c r="O3" s="14">
        <f>($N$1/O1)</f>
        <v>0.0026041666666666665</v>
      </c>
      <c r="P3" s="14">
        <f>($N$1/P1)</f>
        <v>0.0027777777777777775</v>
      </c>
      <c r="Q3" s="14">
        <f>($N$1/Q1)</f>
        <v>0.002976190476190476</v>
      </c>
      <c r="R3" s="14">
        <f>($N$1/R1)</f>
        <v>0.003205128205128205</v>
      </c>
      <c r="S3" s="15">
        <f>($N$1/S1)</f>
        <v>0.003472222222222222</v>
      </c>
    </row>
    <row r="4" spans="1:12" ht="12.75" customHeight="1">
      <c r="A4" s="393" t="s">
        <v>729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8"/>
    </row>
    <row r="5" spans="1:14" ht="12.75" customHeight="1" thickBot="1">
      <c r="A5" s="17"/>
      <c r="B5" s="10"/>
      <c r="C5" s="176"/>
      <c r="D5" s="396" t="s">
        <v>215</v>
      </c>
      <c r="E5" s="396"/>
      <c r="F5" s="396"/>
      <c r="G5" s="396"/>
      <c r="H5" s="17">
        <v>191.5</v>
      </c>
      <c r="I5" s="10" t="s">
        <v>4</v>
      </c>
      <c r="J5" s="10"/>
      <c r="K5" s="45"/>
      <c r="L5" s="18">
        <v>0.11458333333333333</v>
      </c>
      <c r="M5" s="18">
        <v>0.11458333333333333</v>
      </c>
      <c r="N5" s="3" t="s">
        <v>5</v>
      </c>
    </row>
    <row r="6" spans="1:14" ht="12.75" customHeight="1" thickBot="1">
      <c r="A6" s="109"/>
      <c r="B6" s="110" t="s">
        <v>4</v>
      </c>
      <c r="C6" s="129"/>
      <c r="D6" s="111" t="s">
        <v>6</v>
      </c>
      <c r="E6" s="112" t="s">
        <v>7</v>
      </c>
      <c r="F6" s="112" t="s">
        <v>8</v>
      </c>
      <c r="G6" s="399" t="s">
        <v>9</v>
      </c>
      <c r="H6" s="399"/>
      <c r="I6" s="399"/>
      <c r="J6" s="399"/>
      <c r="K6" s="399"/>
      <c r="L6" s="108">
        <v>0.46875</v>
      </c>
      <c r="M6" s="108">
        <v>0.46875</v>
      </c>
      <c r="N6" s="16" t="s">
        <v>10</v>
      </c>
    </row>
    <row r="7" spans="1:13" ht="12.75" customHeight="1" thickBot="1">
      <c r="A7" s="114"/>
      <c r="B7" s="115" t="s">
        <v>11</v>
      </c>
      <c r="C7" s="115" t="s">
        <v>12</v>
      </c>
      <c r="D7" s="130"/>
      <c r="E7" s="118" t="s">
        <v>13</v>
      </c>
      <c r="F7" s="117"/>
      <c r="G7" s="117" t="s">
        <v>14</v>
      </c>
      <c r="H7" s="117" t="s">
        <v>15</v>
      </c>
      <c r="I7" s="117" t="s">
        <v>16</v>
      </c>
      <c r="J7" s="117" t="s">
        <v>17</v>
      </c>
      <c r="K7" s="117" t="s">
        <v>18</v>
      </c>
      <c r="L7" s="97"/>
      <c r="M7" s="120"/>
    </row>
    <row r="8" spans="1:15" ht="12" customHeight="1">
      <c r="A8" s="227"/>
      <c r="B8" s="248"/>
      <c r="C8" s="248"/>
      <c r="D8" s="228" t="s">
        <v>192</v>
      </c>
      <c r="E8" s="248"/>
      <c r="F8" s="248"/>
      <c r="G8" s="278"/>
      <c r="H8" s="279"/>
      <c r="I8" s="279"/>
      <c r="J8" s="279"/>
      <c r="K8" s="279"/>
      <c r="L8" s="121"/>
      <c r="M8" s="120"/>
      <c r="N8" s="4"/>
      <c r="O8" s="4"/>
    </row>
    <row r="9" spans="1:15" ht="12" customHeight="1">
      <c r="A9" s="230">
        <v>0</v>
      </c>
      <c r="B9" s="231">
        <f>$H$5</f>
        <v>191.5</v>
      </c>
      <c r="C9" s="231">
        <v>0</v>
      </c>
      <c r="D9" s="232" t="s">
        <v>939</v>
      </c>
      <c r="E9" s="248" t="s">
        <v>595</v>
      </c>
      <c r="F9" s="248">
        <v>832</v>
      </c>
      <c r="G9" s="132">
        <f>$L$5</f>
        <v>0.11458333333333333</v>
      </c>
      <c r="H9" s="132">
        <f>$L$5</f>
        <v>0.11458333333333333</v>
      </c>
      <c r="I9" s="132">
        <f>$L$5</f>
        <v>0.11458333333333333</v>
      </c>
      <c r="J9" s="132">
        <f>$M$5</f>
        <v>0.11458333333333333</v>
      </c>
      <c r="K9" s="132">
        <f>$M$5</f>
        <v>0.11458333333333333</v>
      </c>
      <c r="L9" s="121"/>
      <c r="M9" s="120"/>
      <c r="N9" s="4"/>
      <c r="O9" s="4"/>
    </row>
    <row r="10" spans="1:15" ht="12" customHeight="1">
      <c r="A10" s="230">
        <v>5</v>
      </c>
      <c r="B10" s="231">
        <f>B9-A10</f>
        <v>186.5</v>
      </c>
      <c r="C10" s="231">
        <f>C9+A10</f>
        <v>5</v>
      </c>
      <c r="D10" s="235" t="s">
        <v>593</v>
      </c>
      <c r="E10" s="248" t="s">
        <v>594</v>
      </c>
      <c r="F10" s="248"/>
      <c r="G10" s="133">
        <f>SUM($G$9+$O$3*C10)</f>
        <v>0.12760416666666666</v>
      </c>
      <c r="H10" s="133">
        <f>SUM($H$9+$P$3*C10)</f>
        <v>0.1284722222222222</v>
      </c>
      <c r="I10" s="133">
        <f>SUM($I$9+$Q$3*C10)</f>
        <v>0.1294642857142857</v>
      </c>
      <c r="J10" s="133">
        <f>SUM($J$9+$R$3*C10)</f>
        <v>0.13060897435897434</v>
      </c>
      <c r="K10" s="133">
        <f>SUM($K$9+$S$3*C10)</f>
        <v>0.13194444444444445</v>
      </c>
      <c r="L10" s="121"/>
      <c r="M10" s="120"/>
      <c r="N10" s="4"/>
      <c r="O10" s="4"/>
    </row>
    <row r="11" spans="1:15" ht="12" customHeight="1">
      <c r="A11" s="230">
        <v>4</v>
      </c>
      <c r="B11" s="231">
        <f aca="true" t="shared" si="0" ref="B11:B49">B10-A11</f>
        <v>182.5</v>
      </c>
      <c r="C11" s="231">
        <f aca="true" t="shared" si="1" ref="C11:C49">C10+A11</f>
        <v>9</v>
      </c>
      <c r="D11" s="235" t="s">
        <v>977</v>
      </c>
      <c r="E11" s="248" t="s">
        <v>596</v>
      </c>
      <c r="F11" s="248"/>
      <c r="G11" s="133">
        <f aca="true" t="shared" si="2" ref="G11:G49">SUM($G$9+$O$3*C11)</f>
        <v>0.13802083333333331</v>
      </c>
      <c r="H11" s="133">
        <f aca="true" t="shared" si="3" ref="H11:H49">SUM($H$9+$P$3*C11)</f>
        <v>0.13958333333333334</v>
      </c>
      <c r="I11" s="133">
        <f aca="true" t="shared" si="4" ref="I11:I49">SUM($I$9+$Q$3*C11)</f>
        <v>0.14136904761904762</v>
      </c>
      <c r="J11" s="133">
        <f aca="true" t="shared" si="5" ref="J11:J49">SUM($J$9+$R$3*C11)</f>
        <v>0.14342948717948717</v>
      </c>
      <c r="K11" s="133">
        <f aca="true" t="shared" si="6" ref="K11:K49">SUM($K$9+$S$3*C11)</f>
        <v>0.14583333333333331</v>
      </c>
      <c r="L11" s="121"/>
      <c r="M11" s="120"/>
      <c r="N11" s="4"/>
      <c r="O11" s="4"/>
    </row>
    <row r="12" spans="1:15" ht="12" customHeight="1">
      <c r="A12" s="230">
        <v>12</v>
      </c>
      <c r="B12" s="231">
        <f t="shared" si="0"/>
        <v>170.5</v>
      </c>
      <c r="C12" s="231">
        <f t="shared" si="1"/>
        <v>21</v>
      </c>
      <c r="D12" s="235" t="s">
        <v>597</v>
      </c>
      <c r="E12" s="233" t="s">
        <v>596</v>
      </c>
      <c r="F12" s="248"/>
      <c r="G12" s="133">
        <f t="shared" si="2"/>
        <v>0.16927083333333331</v>
      </c>
      <c r="H12" s="133">
        <f t="shared" si="3"/>
        <v>0.17291666666666666</v>
      </c>
      <c r="I12" s="133">
        <f t="shared" si="4"/>
        <v>0.17708333333333331</v>
      </c>
      <c r="J12" s="133">
        <f t="shared" si="5"/>
        <v>0.18189102564102563</v>
      </c>
      <c r="K12" s="133">
        <f t="shared" si="6"/>
        <v>0.1875</v>
      </c>
      <c r="L12" s="121"/>
      <c r="M12" s="120"/>
      <c r="N12" s="4"/>
      <c r="O12" s="4"/>
    </row>
    <row r="13" spans="1:15" ht="12" customHeight="1">
      <c r="A13" s="230">
        <v>4.5</v>
      </c>
      <c r="B13" s="231">
        <f t="shared" si="0"/>
        <v>166</v>
      </c>
      <c r="C13" s="231">
        <f t="shared" si="1"/>
        <v>25.5</v>
      </c>
      <c r="D13" s="228" t="s">
        <v>944</v>
      </c>
      <c r="E13" s="233" t="s">
        <v>598</v>
      </c>
      <c r="F13" s="248"/>
      <c r="G13" s="133">
        <f t="shared" si="2"/>
        <v>0.18098958333333331</v>
      </c>
      <c r="H13" s="133">
        <f t="shared" si="3"/>
        <v>0.18541666666666667</v>
      </c>
      <c r="I13" s="133">
        <f t="shared" si="4"/>
        <v>0.19047619047619047</v>
      </c>
      <c r="J13" s="133">
        <f t="shared" si="5"/>
        <v>0.19631410256410256</v>
      </c>
      <c r="K13" s="133">
        <f t="shared" si="6"/>
        <v>0.203125</v>
      </c>
      <c r="L13" s="121"/>
      <c r="M13" s="120"/>
      <c r="N13" s="4"/>
      <c r="O13" s="4"/>
    </row>
    <row r="14" spans="1:15" ht="12" customHeight="1">
      <c r="A14" s="230">
        <v>0</v>
      </c>
      <c r="B14" s="231">
        <f t="shared" si="0"/>
        <v>166</v>
      </c>
      <c r="C14" s="231">
        <f t="shared" si="1"/>
        <v>25.5</v>
      </c>
      <c r="D14" s="288" t="s">
        <v>203</v>
      </c>
      <c r="E14" s="233" t="s">
        <v>598</v>
      </c>
      <c r="F14" s="286">
        <v>1261</v>
      </c>
      <c r="G14" s="133">
        <f t="shared" si="2"/>
        <v>0.18098958333333331</v>
      </c>
      <c r="H14" s="133">
        <f t="shared" si="3"/>
        <v>0.18541666666666667</v>
      </c>
      <c r="I14" s="133">
        <f t="shared" si="4"/>
        <v>0.19047619047619047</v>
      </c>
      <c r="J14" s="133">
        <f t="shared" si="5"/>
        <v>0.19631410256410256</v>
      </c>
      <c r="K14" s="133">
        <f t="shared" si="6"/>
        <v>0.203125</v>
      </c>
      <c r="L14" s="121"/>
      <c r="M14" s="120"/>
      <c r="N14" s="4"/>
      <c r="O14" s="4"/>
    </row>
    <row r="15" spans="1:15" ht="12" customHeight="1">
      <c r="A15" s="230">
        <v>9.5</v>
      </c>
      <c r="B15" s="231">
        <f t="shared" si="0"/>
        <v>156.5</v>
      </c>
      <c r="C15" s="231">
        <f t="shared" si="1"/>
        <v>35</v>
      </c>
      <c r="D15" s="235" t="s">
        <v>599</v>
      </c>
      <c r="E15" s="233" t="s">
        <v>598</v>
      </c>
      <c r="F15" s="248"/>
      <c r="G15" s="133">
        <f t="shared" si="2"/>
        <v>0.20572916666666666</v>
      </c>
      <c r="H15" s="133">
        <f t="shared" si="3"/>
        <v>0.21180555555555552</v>
      </c>
      <c r="I15" s="133">
        <f t="shared" si="4"/>
        <v>0.21875</v>
      </c>
      <c r="J15" s="133">
        <f t="shared" si="5"/>
        <v>0.22676282051282048</v>
      </c>
      <c r="K15" s="133">
        <f t="shared" si="6"/>
        <v>0.2361111111111111</v>
      </c>
      <c r="L15" s="121"/>
      <c r="M15" s="120"/>
      <c r="N15" s="4"/>
      <c r="O15" s="4"/>
    </row>
    <row r="16" spans="1:15" ht="12" customHeight="1">
      <c r="A16" s="230">
        <v>3</v>
      </c>
      <c r="B16" s="231">
        <f t="shared" si="0"/>
        <v>153.5</v>
      </c>
      <c r="C16" s="231">
        <f t="shared" si="1"/>
        <v>38</v>
      </c>
      <c r="D16" s="235" t="s">
        <v>600</v>
      </c>
      <c r="E16" s="233" t="s">
        <v>598</v>
      </c>
      <c r="F16" s="248"/>
      <c r="G16" s="133">
        <f t="shared" si="2"/>
        <v>0.21354166666666666</v>
      </c>
      <c r="H16" s="133">
        <f t="shared" si="3"/>
        <v>0.22013888888888888</v>
      </c>
      <c r="I16" s="133">
        <f t="shared" si="4"/>
        <v>0.2276785714285714</v>
      </c>
      <c r="J16" s="133">
        <f t="shared" si="5"/>
        <v>0.23637820512820512</v>
      </c>
      <c r="K16" s="133">
        <f t="shared" si="6"/>
        <v>0.2465277777777778</v>
      </c>
      <c r="L16" s="121"/>
      <c r="M16" s="120"/>
      <c r="N16" s="4"/>
      <c r="O16" s="4"/>
    </row>
    <row r="17" spans="1:15" ht="12" customHeight="1">
      <c r="A17" s="230">
        <v>11.5</v>
      </c>
      <c r="B17" s="231">
        <f t="shared" si="0"/>
        <v>142</v>
      </c>
      <c r="C17" s="231">
        <f t="shared" si="1"/>
        <v>49.5</v>
      </c>
      <c r="D17" s="235" t="s">
        <v>601</v>
      </c>
      <c r="E17" s="248" t="s">
        <v>205</v>
      </c>
      <c r="F17" s="248">
        <v>562</v>
      </c>
      <c r="G17" s="133">
        <f t="shared" si="2"/>
        <v>0.24348958333333331</v>
      </c>
      <c r="H17" s="133">
        <f t="shared" si="3"/>
        <v>0.2520833333333333</v>
      </c>
      <c r="I17" s="133">
        <f t="shared" si="4"/>
        <v>0.2619047619047619</v>
      </c>
      <c r="J17" s="133">
        <f t="shared" si="5"/>
        <v>0.27323717948717946</v>
      </c>
      <c r="K17" s="133">
        <f t="shared" si="6"/>
        <v>0.2864583333333333</v>
      </c>
      <c r="L17" s="121"/>
      <c r="M17" s="120"/>
      <c r="N17" s="4"/>
      <c r="O17" s="4"/>
    </row>
    <row r="18" spans="1:15" ht="12" customHeight="1">
      <c r="A18" s="230">
        <v>6</v>
      </c>
      <c r="B18" s="231">
        <f t="shared" si="0"/>
        <v>136</v>
      </c>
      <c r="C18" s="231">
        <f t="shared" si="1"/>
        <v>55.5</v>
      </c>
      <c r="D18" s="235" t="s">
        <v>602</v>
      </c>
      <c r="E18" s="233" t="s">
        <v>205</v>
      </c>
      <c r="F18" s="248">
        <v>575</v>
      </c>
      <c r="G18" s="133">
        <f t="shared" si="2"/>
        <v>0.2591145833333333</v>
      </c>
      <c r="H18" s="133">
        <f t="shared" si="3"/>
        <v>0.26875</v>
      </c>
      <c r="I18" s="133">
        <f t="shared" si="4"/>
        <v>0.27976190476190477</v>
      </c>
      <c r="J18" s="133">
        <f t="shared" si="5"/>
        <v>0.29246794871794873</v>
      </c>
      <c r="K18" s="133">
        <f t="shared" si="6"/>
        <v>0.30729166666666663</v>
      </c>
      <c r="L18" s="121"/>
      <c r="M18" s="120"/>
      <c r="N18" s="4"/>
      <c r="O18" s="4"/>
    </row>
    <row r="19" spans="1:15" ht="12" customHeight="1" thickBot="1">
      <c r="A19" s="230">
        <v>1.5</v>
      </c>
      <c r="B19" s="231">
        <f t="shared" si="0"/>
        <v>134.5</v>
      </c>
      <c r="C19" s="231">
        <f t="shared" si="1"/>
        <v>57</v>
      </c>
      <c r="D19" s="235" t="s">
        <v>603</v>
      </c>
      <c r="E19" s="233" t="s">
        <v>604</v>
      </c>
      <c r="F19" s="248"/>
      <c r="G19" s="133">
        <f t="shared" si="2"/>
        <v>0.2630208333333333</v>
      </c>
      <c r="H19" s="133">
        <f t="shared" si="3"/>
        <v>0.27291666666666664</v>
      </c>
      <c r="I19" s="133">
        <f t="shared" si="4"/>
        <v>0.28422619047619047</v>
      </c>
      <c r="J19" s="133">
        <f t="shared" si="5"/>
        <v>0.297275641025641</v>
      </c>
      <c r="K19" s="133">
        <f t="shared" si="6"/>
        <v>0.3125</v>
      </c>
      <c r="L19" s="121"/>
      <c r="M19" s="120"/>
      <c r="N19" s="4"/>
      <c r="O19" s="4"/>
    </row>
    <row r="20" spans="1:15" ht="12" customHeight="1" thickBot="1" thickTop="1">
      <c r="A20" s="357">
        <v>1.5</v>
      </c>
      <c r="B20" s="334">
        <f t="shared" si="0"/>
        <v>133</v>
      </c>
      <c r="C20" s="334">
        <f t="shared" si="1"/>
        <v>58.5</v>
      </c>
      <c r="D20" s="358" t="s">
        <v>605</v>
      </c>
      <c r="E20" s="359" t="s">
        <v>206</v>
      </c>
      <c r="F20" s="336"/>
      <c r="G20" s="361">
        <f t="shared" si="2"/>
        <v>0.2669270833333333</v>
      </c>
      <c r="H20" s="361">
        <f t="shared" si="3"/>
        <v>0.2770833333333333</v>
      </c>
      <c r="I20" s="361">
        <f t="shared" si="4"/>
        <v>0.28869047619047616</v>
      </c>
      <c r="J20" s="361">
        <f t="shared" si="5"/>
        <v>0.3020833333333333</v>
      </c>
      <c r="K20" s="361">
        <f t="shared" si="6"/>
        <v>0.3177083333333333</v>
      </c>
      <c r="L20" s="121"/>
      <c r="M20" s="120"/>
      <c r="N20" s="4"/>
      <c r="O20" s="4"/>
    </row>
    <row r="21" spans="1:15" ht="12" customHeight="1" thickTop="1">
      <c r="A21" s="230">
        <v>2.5</v>
      </c>
      <c r="B21" s="231">
        <f t="shared" si="0"/>
        <v>130.5</v>
      </c>
      <c r="C21" s="231">
        <f t="shared" si="1"/>
        <v>61</v>
      </c>
      <c r="D21" s="235" t="s">
        <v>606</v>
      </c>
      <c r="E21" s="233" t="s">
        <v>207</v>
      </c>
      <c r="F21" s="248">
        <v>520</v>
      </c>
      <c r="G21" s="133">
        <f t="shared" si="2"/>
        <v>0.2734375</v>
      </c>
      <c r="H21" s="133">
        <f t="shared" si="3"/>
        <v>0.28402777777777777</v>
      </c>
      <c r="I21" s="133">
        <f t="shared" si="4"/>
        <v>0.2961309523809524</v>
      </c>
      <c r="J21" s="133">
        <f t="shared" si="5"/>
        <v>0.31009615384615385</v>
      </c>
      <c r="K21" s="133">
        <f t="shared" si="6"/>
        <v>0.3263888888888889</v>
      </c>
      <c r="L21" s="121"/>
      <c r="M21" s="120"/>
      <c r="N21" s="4"/>
      <c r="O21" s="4"/>
    </row>
    <row r="22" spans="1:15" ht="12" customHeight="1">
      <c r="A22" s="230">
        <v>4.5</v>
      </c>
      <c r="B22" s="231">
        <f t="shared" si="0"/>
        <v>126</v>
      </c>
      <c r="C22" s="231">
        <f t="shared" si="1"/>
        <v>65.5</v>
      </c>
      <c r="D22" s="235" t="s">
        <v>607</v>
      </c>
      <c r="E22" s="233" t="s">
        <v>208</v>
      </c>
      <c r="F22" s="248"/>
      <c r="G22" s="133">
        <f t="shared" si="2"/>
        <v>0.28515625</v>
      </c>
      <c r="H22" s="133">
        <f t="shared" si="3"/>
        <v>0.2965277777777778</v>
      </c>
      <c r="I22" s="133">
        <f t="shared" si="4"/>
        <v>0.30952380952380953</v>
      </c>
      <c r="J22" s="133">
        <f t="shared" si="5"/>
        <v>0.3245192307692308</v>
      </c>
      <c r="K22" s="133">
        <f t="shared" si="6"/>
        <v>0.3420138888888889</v>
      </c>
      <c r="L22" s="121"/>
      <c r="M22" s="120"/>
      <c r="N22" s="4"/>
      <c r="O22" s="4"/>
    </row>
    <row r="23" spans="1:15" ht="12" customHeight="1">
      <c r="A23" s="230">
        <v>0.5</v>
      </c>
      <c r="B23" s="231">
        <f t="shared" si="0"/>
        <v>125.5</v>
      </c>
      <c r="C23" s="231">
        <f t="shared" si="1"/>
        <v>66</v>
      </c>
      <c r="D23" s="235" t="s">
        <v>608</v>
      </c>
      <c r="E23" s="233" t="s">
        <v>208</v>
      </c>
      <c r="F23" s="248">
        <v>443</v>
      </c>
      <c r="G23" s="133">
        <f t="shared" si="2"/>
        <v>0.2864583333333333</v>
      </c>
      <c r="H23" s="133">
        <f t="shared" si="3"/>
        <v>0.29791666666666666</v>
      </c>
      <c r="I23" s="133">
        <f t="shared" si="4"/>
        <v>0.31101190476190477</v>
      </c>
      <c r="J23" s="133">
        <f t="shared" si="5"/>
        <v>0.3261217948717949</v>
      </c>
      <c r="K23" s="133">
        <f t="shared" si="6"/>
        <v>0.34375</v>
      </c>
      <c r="L23" s="121"/>
      <c r="M23" s="120"/>
      <c r="N23" s="4"/>
      <c r="O23" s="4"/>
    </row>
    <row r="24" spans="1:15" ht="12" customHeight="1">
      <c r="A24" s="230">
        <v>2</v>
      </c>
      <c r="B24" s="231">
        <f t="shared" si="0"/>
        <v>123.5</v>
      </c>
      <c r="C24" s="231">
        <f t="shared" si="1"/>
        <v>68</v>
      </c>
      <c r="D24" s="229" t="s">
        <v>209</v>
      </c>
      <c r="E24" s="233" t="s">
        <v>208</v>
      </c>
      <c r="F24" s="248"/>
      <c r="G24" s="133">
        <f t="shared" si="2"/>
        <v>0.29166666666666663</v>
      </c>
      <c r="H24" s="133">
        <f t="shared" si="3"/>
        <v>0.3034722222222222</v>
      </c>
      <c r="I24" s="133">
        <f t="shared" si="4"/>
        <v>0.3169642857142857</v>
      </c>
      <c r="J24" s="133">
        <f t="shared" si="5"/>
        <v>0.33253205128205127</v>
      </c>
      <c r="K24" s="133">
        <f t="shared" si="6"/>
        <v>0.3506944444444444</v>
      </c>
      <c r="L24" s="121"/>
      <c r="M24" s="120"/>
      <c r="N24" s="4"/>
      <c r="O24" s="4"/>
    </row>
    <row r="25" spans="1:15" ht="12" customHeight="1">
      <c r="A25" s="230">
        <v>4</v>
      </c>
      <c r="B25" s="231">
        <f t="shared" si="0"/>
        <v>119.5</v>
      </c>
      <c r="C25" s="231">
        <f t="shared" si="1"/>
        <v>72</v>
      </c>
      <c r="D25" s="229" t="s">
        <v>210</v>
      </c>
      <c r="E25" s="233" t="s">
        <v>211</v>
      </c>
      <c r="F25" s="248">
        <v>401</v>
      </c>
      <c r="G25" s="133">
        <f t="shared" si="2"/>
        <v>0.3020833333333333</v>
      </c>
      <c r="H25" s="133">
        <f t="shared" si="3"/>
        <v>0.3145833333333333</v>
      </c>
      <c r="I25" s="133">
        <f t="shared" si="4"/>
        <v>0.3288690476190476</v>
      </c>
      <c r="J25" s="133">
        <f t="shared" si="5"/>
        <v>0.3453525641025641</v>
      </c>
      <c r="K25" s="133">
        <f t="shared" si="6"/>
        <v>0.3645833333333333</v>
      </c>
      <c r="L25" s="121"/>
      <c r="M25" s="120"/>
      <c r="N25" s="4"/>
      <c r="O25" s="4"/>
    </row>
    <row r="26" spans="1:15" ht="12" customHeight="1">
      <c r="A26" s="230">
        <v>6.5</v>
      </c>
      <c r="B26" s="231">
        <f t="shared" si="0"/>
        <v>113</v>
      </c>
      <c r="C26" s="231">
        <f t="shared" si="1"/>
        <v>78.5</v>
      </c>
      <c r="D26" s="229" t="s">
        <v>212</v>
      </c>
      <c r="E26" s="233" t="s">
        <v>211</v>
      </c>
      <c r="F26" s="248">
        <v>72</v>
      </c>
      <c r="G26" s="133">
        <f t="shared" si="2"/>
        <v>0.31901041666666663</v>
      </c>
      <c r="H26" s="133">
        <f t="shared" si="3"/>
        <v>0.3326388888888889</v>
      </c>
      <c r="I26" s="133">
        <f t="shared" si="4"/>
        <v>0.3482142857142857</v>
      </c>
      <c r="J26" s="133">
        <f t="shared" si="5"/>
        <v>0.3661858974358974</v>
      </c>
      <c r="K26" s="133">
        <f t="shared" si="6"/>
        <v>0.38715277777777773</v>
      </c>
      <c r="L26" s="121"/>
      <c r="M26" s="120"/>
      <c r="N26" s="4"/>
      <c r="O26" s="4"/>
    </row>
    <row r="27" spans="1:15" ht="12" customHeight="1">
      <c r="A27" s="230">
        <v>14</v>
      </c>
      <c r="B27" s="231">
        <f t="shared" si="0"/>
        <v>99</v>
      </c>
      <c r="C27" s="231">
        <f t="shared" si="1"/>
        <v>92.5</v>
      </c>
      <c r="D27" s="239" t="s">
        <v>1004</v>
      </c>
      <c r="E27" s="286" t="s">
        <v>609</v>
      </c>
      <c r="F27" s="286">
        <v>1254</v>
      </c>
      <c r="G27" s="133">
        <f t="shared" si="2"/>
        <v>0.35546875</v>
      </c>
      <c r="H27" s="133">
        <f t="shared" si="3"/>
        <v>0.37152777777777773</v>
      </c>
      <c r="I27" s="133">
        <f t="shared" si="4"/>
        <v>0.38988095238095233</v>
      </c>
      <c r="J27" s="133">
        <f t="shared" si="5"/>
        <v>0.4110576923076923</v>
      </c>
      <c r="K27" s="133">
        <f t="shared" si="6"/>
        <v>0.43576388888888884</v>
      </c>
      <c r="L27" s="121"/>
      <c r="M27" s="120"/>
      <c r="N27" s="4"/>
      <c r="O27" s="4"/>
    </row>
    <row r="28" spans="1:15" ht="12" customHeight="1">
      <c r="A28" s="230">
        <v>1</v>
      </c>
      <c r="B28" s="231">
        <f t="shared" si="0"/>
        <v>98</v>
      </c>
      <c r="C28" s="231">
        <f t="shared" si="1"/>
        <v>93.5</v>
      </c>
      <c r="D28" s="229" t="s">
        <v>213</v>
      </c>
      <c r="E28" s="233" t="s">
        <v>609</v>
      </c>
      <c r="F28" s="286">
        <v>1214</v>
      </c>
      <c r="G28" s="133">
        <f t="shared" si="2"/>
        <v>0.35807291666666663</v>
      </c>
      <c r="H28" s="133">
        <f t="shared" si="3"/>
        <v>0.3743055555555555</v>
      </c>
      <c r="I28" s="133">
        <f t="shared" si="4"/>
        <v>0.39285714285714285</v>
      </c>
      <c r="J28" s="133">
        <f t="shared" si="5"/>
        <v>0.4142628205128205</v>
      </c>
      <c r="K28" s="133">
        <f t="shared" si="6"/>
        <v>0.43923611111111105</v>
      </c>
      <c r="L28" s="121"/>
      <c r="M28" s="120"/>
      <c r="N28" s="4"/>
      <c r="O28" s="4"/>
    </row>
    <row r="29" spans="1:15" ht="12" customHeight="1">
      <c r="A29" s="230">
        <v>9</v>
      </c>
      <c r="B29" s="231">
        <f t="shared" si="0"/>
        <v>89</v>
      </c>
      <c r="C29" s="231">
        <f t="shared" si="1"/>
        <v>102.5</v>
      </c>
      <c r="D29" s="241" t="s">
        <v>610</v>
      </c>
      <c r="E29" s="233" t="s">
        <v>609</v>
      </c>
      <c r="F29" s="248">
        <v>1063</v>
      </c>
      <c r="G29" s="133">
        <f t="shared" si="2"/>
        <v>0.38151041666666663</v>
      </c>
      <c r="H29" s="133">
        <f t="shared" si="3"/>
        <v>0.3993055555555555</v>
      </c>
      <c r="I29" s="133">
        <f t="shared" si="4"/>
        <v>0.4196428571428571</v>
      </c>
      <c r="J29" s="133">
        <f t="shared" si="5"/>
        <v>0.44310897435897434</v>
      </c>
      <c r="K29" s="133">
        <f t="shared" si="6"/>
        <v>0.47048611111111105</v>
      </c>
      <c r="L29" s="121"/>
      <c r="M29" s="120"/>
      <c r="N29" s="4"/>
      <c r="O29" s="4"/>
    </row>
    <row r="30" spans="1:15" ht="12" customHeight="1">
      <c r="A30" s="230">
        <v>1.5</v>
      </c>
      <c r="B30" s="231">
        <f t="shared" si="0"/>
        <v>87.5</v>
      </c>
      <c r="C30" s="231">
        <f t="shared" si="1"/>
        <v>104</v>
      </c>
      <c r="D30" s="241" t="s">
        <v>611</v>
      </c>
      <c r="E30" s="233" t="s">
        <v>550</v>
      </c>
      <c r="F30" s="248"/>
      <c r="G30" s="133">
        <f t="shared" si="2"/>
        <v>0.38541666666666663</v>
      </c>
      <c r="H30" s="133">
        <f t="shared" si="3"/>
        <v>0.4034722222222222</v>
      </c>
      <c r="I30" s="133">
        <f t="shared" si="4"/>
        <v>0.42410714285714285</v>
      </c>
      <c r="J30" s="133">
        <f t="shared" si="5"/>
        <v>0.44791666666666663</v>
      </c>
      <c r="K30" s="133">
        <f t="shared" si="6"/>
        <v>0.4756944444444444</v>
      </c>
      <c r="L30" s="121"/>
      <c r="M30" s="120"/>
      <c r="N30" s="4"/>
      <c r="O30" s="4"/>
    </row>
    <row r="31" spans="1:15" ht="12" customHeight="1" hidden="1">
      <c r="A31" s="230"/>
      <c r="B31" s="231">
        <f t="shared" si="0"/>
        <v>87.5</v>
      </c>
      <c r="C31" s="231">
        <f t="shared" si="1"/>
        <v>104</v>
      </c>
      <c r="D31" s="241"/>
      <c r="E31" s="267"/>
      <c r="F31" s="267"/>
      <c r="G31" s="133">
        <f t="shared" si="2"/>
        <v>0.38541666666666663</v>
      </c>
      <c r="H31" s="133">
        <f t="shared" si="3"/>
        <v>0.4034722222222222</v>
      </c>
      <c r="I31" s="133">
        <f t="shared" si="4"/>
        <v>0.42410714285714285</v>
      </c>
      <c r="J31" s="133">
        <f t="shared" si="5"/>
        <v>0.44791666666666663</v>
      </c>
      <c r="K31" s="133">
        <f t="shared" si="6"/>
        <v>0.4756944444444444</v>
      </c>
      <c r="L31" s="121"/>
      <c r="M31" s="120"/>
      <c r="N31" s="4"/>
      <c r="O31" s="4"/>
    </row>
    <row r="32" spans="1:15" ht="12" customHeight="1" hidden="1">
      <c r="A32" s="230"/>
      <c r="B32" s="231">
        <f t="shared" si="0"/>
        <v>87.5</v>
      </c>
      <c r="C32" s="231">
        <f t="shared" si="1"/>
        <v>104</v>
      </c>
      <c r="D32" s="241"/>
      <c r="E32" s="248"/>
      <c r="F32" s="248"/>
      <c r="G32" s="133">
        <f t="shared" si="2"/>
        <v>0.38541666666666663</v>
      </c>
      <c r="H32" s="133">
        <f t="shared" si="3"/>
        <v>0.4034722222222222</v>
      </c>
      <c r="I32" s="133">
        <f t="shared" si="4"/>
        <v>0.42410714285714285</v>
      </c>
      <c r="J32" s="133">
        <f t="shared" si="5"/>
        <v>0.44791666666666663</v>
      </c>
      <c r="K32" s="133">
        <f t="shared" si="6"/>
        <v>0.4756944444444444</v>
      </c>
      <c r="L32" s="102"/>
      <c r="M32" s="120"/>
      <c r="N32" s="4"/>
      <c r="O32" s="4"/>
    </row>
    <row r="33" spans="1:15" ht="12" customHeight="1" hidden="1">
      <c r="A33" s="230"/>
      <c r="B33" s="231">
        <f t="shared" si="0"/>
        <v>87.5</v>
      </c>
      <c r="C33" s="231">
        <f t="shared" si="1"/>
        <v>104</v>
      </c>
      <c r="D33" s="241"/>
      <c r="E33" s="248"/>
      <c r="F33" s="248"/>
      <c r="G33" s="133">
        <f t="shared" si="2"/>
        <v>0.38541666666666663</v>
      </c>
      <c r="H33" s="133">
        <f t="shared" si="3"/>
        <v>0.4034722222222222</v>
      </c>
      <c r="I33" s="133">
        <f t="shared" si="4"/>
        <v>0.42410714285714285</v>
      </c>
      <c r="J33" s="133">
        <f t="shared" si="5"/>
        <v>0.44791666666666663</v>
      </c>
      <c r="K33" s="133">
        <f t="shared" si="6"/>
        <v>0.4756944444444444</v>
      </c>
      <c r="L33" s="102"/>
      <c r="M33" s="120"/>
      <c r="N33" s="4"/>
      <c r="O33" s="4"/>
    </row>
    <row r="34" spans="1:15" ht="12" customHeight="1" hidden="1">
      <c r="A34" s="231"/>
      <c r="B34" s="231">
        <f t="shared" si="0"/>
        <v>87.5</v>
      </c>
      <c r="C34" s="231">
        <f t="shared" si="1"/>
        <v>104</v>
      </c>
      <c r="D34" s="241"/>
      <c r="E34" s="267"/>
      <c r="F34" s="267"/>
      <c r="G34" s="133">
        <f t="shared" si="2"/>
        <v>0.38541666666666663</v>
      </c>
      <c r="H34" s="133">
        <f t="shared" si="3"/>
        <v>0.4034722222222222</v>
      </c>
      <c r="I34" s="133">
        <f t="shared" si="4"/>
        <v>0.42410714285714285</v>
      </c>
      <c r="J34" s="133">
        <f t="shared" si="5"/>
        <v>0.44791666666666663</v>
      </c>
      <c r="K34" s="133">
        <f t="shared" si="6"/>
        <v>0.4756944444444444</v>
      </c>
      <c r="L34" s="102"/>
      <c r="M34" s="120"/>
      <c r="N34" s="4"/>
      <c r="O34" s="4"/>
    </row>
    <row r="35" spans="1:15" ht="12" customHeight="1" hidden="1">
      <c r="A35" s="131"/>
      <c r="B35" s="231">
        <f t="shared" si="0"/>
        <v>87.5</v>
      </c>
      <c r="C35" s="231">
        <f t="shared" si="1"/>
        <v>104</v>
      </c>
      <c r="D35" s="255"/>
      <c r="E35" s="205"/>
      <c r="F35" s="238"/>
      <c r="G35" s="133">
        <f t="shared" si="2"/>
        <v>0.38541666666666663</v>
      </c>
      <c r="H35" s="133">
        <f t="shared" si="3"/>
        <v>0.4034722222222222</v>
      </c>
      <c r="I35" s="133">
        <f t="shared" si="4"/>
        <v>0.42410714285714285</v>
      </c>
      <c r="J35" s="133">
        <f t="shared" si="5"/>
        <v>0.44791666666666663</v>
      </c>
      <c r="K35" s="133">
        <f t="shared" si="6"/>
        <v>0.4756944444444444</v>
      </c>
      <c r="L35" s="102"/>
      <c r="M35" s="120"/>
      <c r="N35" s="4"/>
      <c r="O35" s="4"/>
    </row>
    <row r="36" spans="1:15" ht="12" customHeight="1" hidden="1">
      <c r="A36" s="131"/>
      <c r="B36" s="231">
        <f t="shared" si="0"/>
        <v>87.5</v>
      </c>
      <c r="C36" s="231">
        <f t="shared" si="1"/>
        <v>104</v>
      </c>
      <c r="D36" s="255"/>
      <c r="E36" s="205"/>
      <c r="F36" s="238"/>
      <c r="G36" s="133">
        <f t="shared" si="2"/>
        <v>0.38541666666666663</v>
      </c>
      <c r="H36" s="133">
        <f t="shared" si="3"/>
        <v>0.4034722222222222</v>
      </c>
      <c r="I36" s="133">
        <f t="shared" si="4"/>
        <v>0.42410714285714285</v>
      </c>
      <c r="J36" s="133">
        <f t="shared" si="5"/>
        <v>0.44791666666666663</v>
      </c>
      <c r="K36" s="133">
        <f t="shared" si="6"/>
        <v>0.4756944444444444</v>
      </c>
      <c r="L36" s="102"/>
      <c r="M36" s="120"/>
      <c r="N36" s="4"/>
      <c r="O36" s="4"/>
    </row>
    <row r="37" spans="1:15" ht="12" customHeight="1" hidden="1">
      <c r="A37" s="131"/>
      <c r="B37" s="231">
        <f t="shared" si="0"/>
        <v>87.5</v>
      </c>
      <c r="C37" s="231">
        <f t="shared" si="1"/>
        <v>104</v>
      </c>
      <c r="D37" s="255"/>
      <c r="E37" s="205"/>
      <c r="F37" s="238"/>
      <c r="G37" s="133">
        <f t="shared" si="2"/>
        <v>0.38541666666666663</v>
      </c>
      <c r="H37" s="133">
        <f t="shared" si="3"/>
        <v>0.4034722222222222</v>
      </c>
      <c r="I37" s="133">
        <f t="shared" si="4"/>
        <v>0.42410714285714285</v>
      </c>
      <c r="J37" s="133">
        <f t="shared" si="5"/>
        <v>0.44791666666666663</v>
      </c>
      <c r="K37" s="133">
        <f t="shared" si="6"/>
        <v>0.4756944444444444</v>
      </c>
      <c r="L37" s="102"/>
      <c r="M37" s="120"/>
      <c r="N37" s="4"/>
      <c r="O37" s="4"/>
    </row>
    <row r="38" spans="1:15" ht="12" customHeight="1" hidden="1">
      <c r="A38" s="131"/>
      <c r="B38" s="231">
        <f t="shared" si="0"/>
        <v>87.5</v>
      </c>
      <c r="C38" s="231">
        <f t="shared" si="1"/>
        <v>104</v>
      </c>
      <c r="D38" s="255"/>
      <c r="E38" s="205"/>
      <c r="F38" s="238"/>
      <c r="G38" s="133">
        <f t="shared" si="2"/>
        <v>0.38541666666666663</v>
      </c>
      <c r="H38" s="133">
        <f t="shared" si="3"/>
        <v>0.4034722222222222</v>
      </c>
      <c r="I38" s="133">
        <f t="shared" si="4"/>
        <v>0.42410714285714285</v>
      </c>
      <c r="J38" s="133">
        <f t="shared" si="5"/>
        <v>0.44791666666666663</v>
      </c>
      <c r="K38" s="133">
        <f t="shared" si="6"/>
        <v>0.4756944444444444</v>
      </c>
      <c r="L38" s="102"/>
      <c r="M38" s="120"/>
      <c r="N38" s="4"/>
      <c r="O38" s="4"/>
    </row>
    <row r="39" spans="1:15" ht="12" customHeight="1" hidden="1">
      <c r="A39" s="131"/>
      <c r="B39" s="231">
        <f t="shared" si="0"/>
        <v>87.5</v>
      </c>
      <c r="C39" s="231">
        <f t="shared" si="1"/>
        <v>104</v>
      </c>
      <c r="D39" s="255"/>
      <c r="E39" s="205"/>
      <c r="F39" s="238"/>
      <c r="G39" s="133">
        <f t="shared" si="2"/>
        <v>0.38541666666666663</v>
      </c>
      <c r="H39" s="133">
        <f t="shared" si="3"/>
        <v>0.4034722222222222</v>
      </c>
      <c r="I39" s="133">
        <f t="shared" si="4"/>
        <v>0.42410714285714285</v>
      </c>
      <c r="J39" s="133">
        <f t="shared" si="5"/>
        <v>0.44791666666666663</v>
      </c>
      <c r="K39" s="133">
        <f t="shared" si="6"/>
        <v>0.4756944444444444</v>
      </c>
      <c r="L39" s="102"/>
      <c r="M39" s="120"/>
      <c r="N39" s="4"/>
      <c r="O39" s="4"/>
    </row>
    <row r="40" spans="1:15" ht="12" customHeight="1" hidden="1">
      <c r="A40" s="131"/>
      <c r="B40" s="231">
        <f t="shared" si="0"/>
        <v>87.5</v>
      </c>
      <c r="C40" s="231">
        <f t="shared" si="1"/>
        <v>104</v>
      </c>
      <c r="D40" s="255"/>
      <c r="E40" s="205"/>
      <c r="F40" s="238"/>
      <c r="G40" s="133">
        <f t="shared" si="2"/>
        <v>0.38541666666666663</v>
      </c>
      <c r="H40" s="133">
        <f t="shared" si="3"/>
        <v>0.4034722222222222</v>
      </c>
      <c r="I40" s="133">
        <f t="shared" si="4"/>
        <v>0.42410714285714285</v>
      </c>
      <c r="J40" s="133">
        <f t="shared" si="5"/>
        <v>0.44791666666666663</v>
      </c>
      <c r="K40" s="133">
        <f t="shared" si="6"/>
        <v>0.4756944444444444</v>
      </c>
      <c r="L40" s="102"/>
      <c r="M40" s="120"/>
      <c r="N40" s="4"/>
      <c r="O40" s="4"/>
    </row>
    <row r="41" spans="1:15" ht="12" customHeight="1" hidden="1">
      <c r="A41" s="252"/>
      <c r="B41" s="231">
        <f t="shared" si="0"/>
        <v>87.5</v>
      </c>
      <c r="C41" s="231">
        <f t="shared" si="1"/>
        <v>104</v>
      </c>
      <c r="D41" s="255"/>
      <c r="E41" s="206"/>
      <c r="F41" s="233"/>
      <c r="G41" s="133">
        <f t="shared" si="2"/>
        <v>0.38541666666666663</v>
      </c>
      <c r="H41" s="133">
        <f t="shared" si="3"/>
        <v>0.4034722222222222</v>
      </c>
      <c r="I41" s="133">
        <f t="shared" si="4"/>
        <v>0.42410714285714285</v>
      </c>
      <c r="J41" s="133">
        <f t="shared" si="5"/>
        <v>0.44791666666666663</v>
      </c>
      <c r="K41" s="133">
        <f t="shared" si="6"/>
        <v>0.4756944444444444</v>
      </c>
      <c r="L41" s="102"/>
      <c r="M41" s="120"/>
      <c r="N41" s="4"/>
      <c r="O41" s="4"/>
    </row>
    <row r="42" spans="1:15" ht="12" customHeight="1" hidden="1">
      <c r="A42" s="252"/>
      <c r="B42" s="231">
        <f t="shared" si="0"/>
        <v>87.5</v>
      </c>
      <c r="C42" s="231">
        <f t="shared" si="1"/>
        <v>104</v>
      </c>
      <c r="D42" s="255"/>
      <c r="E42" s="206"/>
      <c r="F42" s="233"/>
      <c r="G42" s="133">
        <f t="shared" si="2"/>
        <v>0.38541666666666663</v>
      </c>
      <c r="H42" s="133">
        <f t="shared" si="3"/>
        <v>0.4034722222222222</v>
      </c>
      <c r="I42" s="133">
        <f t="shared" si="4"/>
        <v>0.42410714285714285</v>
      </c>
      <c r="J42" s="133">
        <f t="shared" si="5"/>
        <v>0.44791666666666663</v>
      </c>
      <c r="K42" s="133">
        <f t="shared" si="6"/>
        <v>0.4756944444444444</v>
      </c>
      <c r="L42" s="102"/>
      <c r="M42" s="120"/>
      <c r="N42" s="4"/>
      <c r="O42" s="4"/>
    </row>
    <row r="43" spans="1:15" ht="12" customHeight="1" hidden="1">
      <c r="A43" s="252"/>
      <c r="B43" s="231">
        <f t="shared" si="0"/>
        <v>87.5</v>
      </c>
      <c r="C43" s="231">
        <f t="shared" si="1"/>
        <v>104</v>
      </c>
      <c r="D43" s="255"/>
      <c r="E43" s="206"/>
      <c r="F43" s="233"/>
      <c r="G43" s="133">
        <f t="shared" si="2"/>
        <v>0.38541666666666663</v>
      </c>
      <c r="H43" s="133">
        <f t="shared" si="3"/>
        <v>0.4034722222222222</v>
      </c>
      <c r="I43" s="133">
        <f t="shared" si="4"/>
        <v>0.42410714285714285</v>
      </c>
      <c r="J43" s="133">
        <f t="shared" si="5"/>
        <v>0.44791666666666663</v>
      </c>
      <c r="K43" s="133">
        <f t="shared" si="6"/>
        <v>0.4756944444444444</v>
      </c>
      <c r="L43" s="108"/>
      <c r="M43" s="120"/>
      <c r="N43" s="4"/>
      <c r="O43" s="4"/>
    </row>
    <row r="44" spans="1:15" ht="12" customHeight="1" hidden="1">
      <c r="A44" s="252"/>
      <c r="B44" s="231">
        <f t="shared" si="0"/>
        <v>87.5</v>
      </c>
      <c r="C44" s="231">
        <f t="shared" si="1"/>
        <v>104</v>
      </c>
      <c r="D44" s="255"/>
      <c r="E44" s="206"/>
      <c r="F44" s="233"/>
      <c r="G44" s="133">
        <f t="shared" si="2"/>
        <v>0.38541666666666663</v>
      </c>
      <c r="H44" s="133">
        <f t="shared" si="3"/>
        <v>0.4034722222222222</v>
      </c>
      <c r="I44" s="133">
        <f t="shared" si="4"/>
        <v>0.42410714285714285</v>
      </c>
      <c r="J44" s="133">
        <f t="shared" si="5"/>
        <v>0.44791666666666663</v>
      </c>
      <c r="K44" s="133">
        <f t="shared" si="6"/>
        <v>0.4756944444444444</v>
      </c>
      <c r="L44" s="108"/>
      <c r="M44" s="120"/>
      <c r="N44" s="4"/>
      <c r="O44" s="4"/>
    </row>
    <row r="45" spans="1:15" ht="12" customHeight="1" hidden="1">
      <c r="A45" s="252"/>
      <c r="B45" s="231">
        <f t="shared" si="0"/>
        <v>87.5</v>
      </c>
      <c r="C45" s="231">
        <f t="shared" si="1"/>
        <v>104</v>
      </c>
      <c r="D45" s="255"/>
      <c r="E45" s="206"/>
      <c r="F45" s="233"/>
      <c r="G45" s="133">
        <f t="shared" si="2"/>
        <v>0.38541666666666663</v>
      </c>
      <c r="H45" s="133">
        <f t="shared" si="3"/>
        <v>0.4034722222222222</v>
      </c>
      <c r="I45" s="133">
        <f t="shared" si="4"/>
        <v>0.42410714285714285</v>
      </c>
      <c r="J45" s="133">
        <f t="shared" si="5"/>
        <v>0.44791666666666663</v>
      </c>
      <c r="K45" s="133">
        <f t="shared" si="6"/>
        <v>0.4756944444444444</v>
      </c>
      <c r="L45" s="108"/>
      <c r="M45" s="120"/>
      <c r="N45" s="4"/>
      <c r="O45" s="4"/>
    </row>
    <row r="46" spans="1:15" ht="12" customHeight="1" hidden="1">
      <c r="A46" s="252"/>
      <c r="B46" s="231">
        <f t="shared" si="0"/>
        <v>87.5</v>
      </c>
      <c r="C46" s="231">
        <f t="shared" si="1"/>
        <v>104</v>
      </c>
      <c r="D46" s="255"/>
      <c r="E46" s="206"/>
      <c r="F46" s="233"/>
      <c r="G46" s="133">
        <f t="shared" si="2"/>
        <v>0.38541666666666663</v>
      </c>
      <c r="H46" s="133">
        <f t="shared" si="3"/>
        <v>0.4034722222222222</v>
      </c>
      <c r="I46" s="133">
        <f t="shared" si="4"/>
        <v>0.42410714285714285</v>
      </c>
      <c r="J46" s="133">
        <f t="shared" si="5"/>
        <v>0.44791666666666663</v>
      </c>
      <c r="K46" s="133">
        <f t="shared" si="6"/>
        <v>0.4756944444444444</v>
      </c>
      <c r="L46" s="108"/>
      <c r="M46" s="120"/>
      <c r="N46" s="4"/>
      <c r="O46" s="4"/>
    </row>
    <row r="47" spans="1:15" ht="12" customHeight="1" hidden="1">
      <c r="A47" s="252"/>
      <c r="B47" s="231">
        <f t="shared" si="0"/>
        <v>87.5</v>
      </c>
      <c r="C47" s="231">
        <f t="shared" si="1"/>
        <v>104</v>
      </c>
      <c r="D47" s="229"/>
      <c r="E47" s="206"/>
      <c r="F47" s="233"/>
      <c r="G47" s="133">
        <f t="shared" si="2"/>
        <v>0.38541666666666663</v>
      </c>
      <c r="H47" s="133">
        <f t="shared" si="3"/>
        <v>0.4034722222222222</v>
      </c>
      <c r="I47" s="133">
        <f t="shared" si="4"/>
        <v>0.42410714285714285</v>
      </c>
      <c r="J47" s="133">
        <f t="shared" si="5"/>
        <v>0.44791666666666663</v>
      </c>
      <c r="K47" s="133">
        <f t="shared" si="6"/>
        <v>0.4756944444444444</v>
      </c>
      <c r="L47" s="108"/>
      <c r="M47" s="120"/>
      <c r="N47" s="4"/>
      <c r="O47" s="4"/>
    </row>
    <row r="48" spans="1:15" ht="12" customHeight="1" hidden="1">
      <c r="A48" s="252"/>
      <c r="B48" s="231">
        <f t="shared" si="0"/>
        <v>87.5</v>
      </c>
      <c r="C48" s="231">
        <f t="shared" si="1"/>
        <v>104</v>
      </c>
      <c r="D48" s="241"/>
      <c r="E48" s="206"/>
      <c r="F48" s="233"/>
      <c r="G48" s="133">
        <f t="shared" si="2"/>
        <v>0.38541666666666663</v>
      </c>
      <c r="H48" s="133">
        <f t="shared" si="3"/>
        <v>0.4034722222222222</v>
      </c>
      <c r="I48" s="133">
        <f t="shared" si="4"/>
        <v>0.42410714285714285</v>
      </c>
      <c r="J48" s="133">
        <f t="shared" si="5"/>
        <v>0.44791666666666663</v>
      </c>
      <c r="K48" s="133">
        <f t="shared" si="6"/>
        <v>0.4756944444444444</v>
      </c>
      <c r="L48" s="108"/>
      <c r="M48" s="120"/>
      <c r="N48" s="4"/>
      <c r="O48" s="4"/>
    </row>
    <row r="49" spans="1:15" ht="12" customHeight="1">
      <c r="A49" s="230">
        <v>9</v>
      </c>
      <c r="B49" s="231">
        <f t="shared" si="0"/>
        <v>78.5</v>
      </c>
      <c r="C49" s="231">
        <f t="shared" si="1"/>
        <v>113</v>
      </c>
      <c r="D49" s="232" t="s">
        <v>214</v>
      </c>
      <c r="E49" s="248"/>
      <c r="F49" s="248">
        <v>945</v>
      </c>
      <c r="G49" s="133">
        <f t="shared" si="2"/>
        <v>0.40885416666666663</v>
      </c>
      <c r="H49" s="133">
        <f t="shared" si="3"/>
        <v>0.42847222222222214</v>
      </c>
      <c r="I49" s="133">
        <f t="shared" si="4"/>
        <v>0.4508928571428571</v>
      </c>
      <c r="J49" s="133">
        <f t="shared" si="5"/>
        <v>0.4767628205128205</v>
      </c>
      <c r="K49" s="133">
        <f t="shared" si="6"/>
        <v>0.5069444444444444</v>
      </c>
      <c r="L49" s="108"/>
      <c r="M49" s="120"/>
      <c r="N49" s="4"/>
      <c r="O49" s="4"/>
    </row>
    <row r="50" spans="1:13" s="143" customFormat="1" ht="12" customHeight="1">
      <c r="A50" s="145"/>
      <c r="B50" s="145"/>
      <c r="C50" s="145"/>
      <c r="D50" s="243" t="s">
        <v>19</v>
      </c>
      <c r="E50" s="207"/>
      <c r="F50" s="283"/>
      <c r="G50" s="146"/>
      <c r="H50" s="146"/>
      <c r="I50" s="146"/>
      <c r="J50" s="146"/>
      <c r="K50" s="146"/>
      <c r="L50" s="147"/>
      <c r="M50" s="147"/>
    </row>
    <row r="51" spans="1:13" ht="12" customHeight="1">
      <c r="A51" s="230">
        <v>0</v>
      </c>
      <c r="B51" s="230">
        <f>B49</f>
        <v>78.5</v>
      </c>
      <c r="C51" s="230">
        <f>C49</f>
        <v>113</v>
      </c>
      <c r="D51" s="232" t="s">
        <v>214</v>
      </c>
      <c r="E51" s="248" t="s">
        <v>211</v>
      </c>
      <c r="F51" s="248"/>
      <c r="G51" s="132">
        <f>$L$6</f>
        <v>0.46875</v>
      </c>
      <c r="H51" s="132">
        <f>$L$6</f>
        <v>0.46875</v>
      </c>
      <c r="I51" s="132">
        <f>$L$6</f>
        <v>0.46875</v>
      </c>
      <c r="J51" s="132">
        <f>$M$6</f>
        <v>0.46875</v>
      </c>
      <c r="K51" s="132">
        <f>$M$6</f>
        <v>0.46875</v>
      </c>
      <c r="L51" s="134">
        <f>L50+A51</f>
        <v>0</v>
      </c>
      <c r="M51" s="120"/>
    </row>
    <row r="52" spans="1:13" ht="12" customHeight="1">
      <c r="A52" s="230">
        <v>5.5</v>
      </c>
      <c r="B52" s="131">
        <f>B51-A52</f>
        <v>73</v>
      </c>
      <c r="C52" s="131">
        <f>C51+A52</f>
        <v>118.5</v>
      </c>
      <c r="D52" s="229" t="s">
        <v>216</v>
      </c>
      <c r="E52" s="248" t="s">
        <v>211</v>
      </c>
      <c r="F52" s="248">
        <v>674</v>
      </c>
      <c r="G52" s="133">
        <f>SUM($G$51+$O$3*L52)</f>
        <v>0.4830729166666667</v>
      </c>
      <c r="H52" s="133">
        <f>SUM($H$51+$P$3*L52)</f>
        <v>0.4840277777777778</v>
      </c>
      <c r="I52" s="133">
        <f>SUM($I$51+$Q$3*L52)</f>
        <v>0.4851190476190476</v>
      </c>
      <c r="J52" s="133">
        <f>SUM($J$51+$R$3*L52)</f>
        <v>0.4863782051282051</v>
      </c>
      <c r="K52" s="133">
        <f>SUM($K$51+$S$3*L52)</f>
        <v>0.4878472222222222</v>
      </c>
      <c r="L52" s="134">
        <f>L51+A52</f>
        <v>5.5</v>
      </c>
      <c r="M52" s="120"/>
    </row>
    <row r="53" spans="1:13" ht="12" customHeight="1">
      <c r="A53" s="230"/>
      <c r="B53" s="131">
        <f>B52-A53</f>
        <v>73</v>
      </c>
      <c r="C53" s="131">
        <f>C52+A53</f>
        <v>118.5</v>
      </c>
      <c r="D53" s="228" t="s">
        <v>1005</v>
      </c>
      <c r="E53" s="248"/>
      <c r="F53" s="248"/>
      <c r="G53" s="133">
        <f>SUM($G$51+$O$3*L53)</f>
        <v>0.4830729166666667</v>
      </c>
      <c r="H53" s="133">
        <f>SUM($H$51+$P$3*L53)</f>
        <v>0.4840277777777778</v>
      </c>
      <c r="I53" s="133">
        <f>SUM($I$51+$Q$3*L53)</f>
        <v>0.4851190476190476</v>
      </c>
      <c r="J53" s="133">
        <f>SUM($J$51+$R$3*L53)</f>
        <v>0.4863782051282051</v>
      </c>
      <c r="K53" s="133">
        <f>SUM($K$51+$S$3*L53)</f>
        <v>0.4878472222222222</v>
      </c>
      <c r="L53" s="134">
        <f>L52+A53</f>
        <v>5.5</v>
      </c>
      <c r="M53" s="120"/>
    </row>
    <row r="54" spans="1:13" ht="12" customHeight="1">
      <c r="A54" s="230">
        <v>11</v>
      </c>
      <c r="B54" s="131">
        <f>B53-A54</f>
        <v>62</v>
      </c>
      <c r="C54" s="131">
        <f>C53+A54</f>
        <v>129.5</v>
      </c>
      <c r="D54" s="229" t="s">
        <v>217</v>
      </c>
      <c r="E54" s="248" t="s">
        <v>211</v>
      </c>
      <c r="F54" s="248">
        <v>294</v>
      </c>
      <c r="G54" s="133">
        <f>SUM($G$51+$O$3*L54)</f>
        <v>0.51171875</v>
      </c>
      <c r="H54" s="133">
        <f>SUM($H$51+$P$3*L54)</f>
        <v>0.5145833333333333</v>
      </c>
      <c r="I54" s="133">
        <f>SUM($I$51+$Q$3*L54)</f>
        <v>0.5178571428571429</v>
      </c>
      <c r="J54" s="133">
        <f>SUM($J$51+$R$3*L54)</f>
        <v>0.5216346153846154</v>
      </c>
      <c r="K54" s="133">
        <f>SUM($K$51+$S$3*L54)</f>
        <v>0.5260416666666666</v>
      </c>
      <c r="L54" s="134">
        <f>L53+A54</f>
        <v>16.5</v>
      </c>
      <c r="M54" s="120"/>
    </row>
    <row r="55" spans="1:13" ht="12" customHeight="1">
      <c r="A55" s="230">
        <v>1.5</v>
      </c>
      <c r="B55" s="131">
        <f aca="true" t="shared" si="7" ref="B55:B79">B54-A55</f>
        <v>60.5</v>
      </c>
      <c r="C55" s="131">
        <f aca="true" t="shared" si="8" ref="C55:C79">C54+A55</f>
        <v>131</v>
      </c>
      <c r="D55" s="228" t="s">
        <v>218</v>
      </c>
      <c r="E55" s="248"/>
      <c r="F55" s="248"/>
      <c r="G55" s="133">
        <f aca="true" t="shared" si="9" ref="G55:G79">SUM($G$51+$O$3*L55)</f>
        <v>0.515625</v>
      </c>
      <c r="H55" s="133">
        <f aca="true" t="shared" si="10" ref="H55:H79">SUM($H$51+$P$3*L55)</f>
        <v>0.51875</v>
      </c>
      <c r="I55" s="133">
        <f aca="true" t="shared" si="11" ref="I55:I79">SUM($I$51+$Q$3*L55)</f>
        <v>0.5223214285714286</v>
      </c>
      <c r="J55" s="133">
        <f aca="true" t="shared" si="12" ref="J55:J79">SUM($J$51+$R$3*L55)</f>
        <v>0.5264423076923077</v>
      </c>
      <c r="K55" s="133">
        <f aca="true" t="shared" si="13" ref="K55:K79">SUM($K$51+$S$3*L55)</f>
        <v>0.53125</v>
      </c>
      <c r="L55" s="134">
        <f aca="true" t="shared" si="14" ref="L55:L79">L54+A55</f>
        <v>18</v>
      </c>
      <c r="M55" s="120"/>
    </row>
    <row r="56" spans="1:13" ht="12" customHeight="1">
      <c r="A56" s="230">
        <v>1.5</v>
      </c>
      <c r="B56" s="131">
        <f t="shared" si="7"/>
        <v>59</v>
      </c>
      <c r="C56" s="131">
        <f t="shared" si="8"/>
        <v>132.5</v>
      </c>
      <c r="D56" s="235" t="s">
        <v>613</v>
      </c>
      <c r="E56" s="233" t="s">
        <v>612</v>
      </c>
      <c r="F56" s="248"/>
      <c r="G56" s="133">
        <f t="shared" si="9"/>
        <v>0.51953125</v>
      </c>
      <c r="H56" s="133">
        <f t="shared" si="10"/>
        <v>0.5229166666666667</v>
      </c>
      <c r="I56" s="133">
        <f t="shared" si="11"/>
        <v>0.5267857142857143</v>
      </c>
      <c r="J56" s="133">
        <f t="shared" si="12"/>
        <v>0.53125</v>
      </c>
      <c r="K56" s="133">
        <f t="shared" si="13"/>
        <v>0.5364583333333334</v>
      </c>
      <c r="L56" s="134">
        <f t="shared" si="14"/>
        <v>19.5</v>
      </c>
      <c r="M56" s="120"/>
    </row>
    <row r="57" spans="1:13" ht="12" customHeight="1">
      <c r="A57" s="230">
        <v>4</v>
      </c>
      <c r="B57" s="131">
        <f t="shared" si="7"/>
        <v>55</v>
      </c>
      <c r="C57" s="131">
        <f t="shared" si="8"/>
        <v>136.5</v>
      </c>
      <c r="D57" s="235" t="s">
        <v>614</v>
      </c>
      <c r="E57" s="233" t="s">
        <v>612</v>
      </c>
      <c r="F57" s="248"/>
      <c r="G57" s="133">
        <f t="shared" si="9"/>
        <v>0.5299479166666666</v>
      </c>
      <c r="H57" s="133">
        <f t="shared" si="10"/>
        <v>0.5340277777777778</v>
      </c>
      <c r="I57" s="133">
        <f t="shared" si="11"/>
        <v>0.5386904761904762</v>
      </c>
      <c r="J57" s="133">
        <f t="shared" si="12"/>
        <v>0.5440705128205128</v>
      </c>
      <c r="K57" s="133">
        <f t="shared" si="13"/>
        <v>0.5503472222222222</v>
      </c>
      <c r="L57" s="134">
        <f t="shared" si="14"/>
        <v>23.5</v>
      </c>
      <c r="M57" s="120"/>
    </row>
    <row r="58" spans="1:13" ht="12" customHeight="1">
      <c r="A58" s="230">
        <v>5</v>
      </c>
      <c r="B58" s="131">
        <f t="shared" si="7"/>
        <v>50</v>
      </c>
      <c r="C58" s="131">
        <f t="shared" si="8"/>
        <v>141.5</v>
      </c>
      <c r="D58" s="229" t="s">
        <v>219</v>
      </c>
      <c r="E58" s="248" t="s">
        <v>211</v>
      </c>
      <c r="F58" s="248"/>
      <c r="G58" s="133">
        <f t="shared" si="9"/>
        <v>0.54296875</v>
      </c>
      <c r="H58" s="133">
        <f t="shared" si="10"/>
        <v>0.5479166666666666</v>
      </c>
      <c r="I58" s="133">
        <f t="shared" si="11"/>
        <v>0.5535714285714286</v>
      </c>
      <c r="J58" s="133">
        <f t="shared" si="12"/>
        <v>0.5600961538461539</v>
      </c>
      <c r="K58" s="133">
        <f t="shared" si="13"/>
        <v>0.5677083333333334</v>
      </c>
      <c r="L58" s="134">
        <f t="shared" si="14"/>
        <v>28.5</v>
      </c>
      <c r="M58" s="120"/>
    </row>
    <row r="59" spans="1:13" ht="12" customHeight="1">
      <c r="A59" s="230">
        <v>5</v>
      </c>
      <c r="B59" s="131">
        <f t="shared" si="7"/>
        <v>45</v>
      </c>
      <c r="C59" s="131">
        <f t="shared" si="8"/>
        <v>146.5</v>
      </c>
      <c r="D59" s="235" t="s">
        <v>615</v>
      </c>
      <c r="E59" s="233" t="s">
        <v>617</v>
      </c>
      <c r="F59" s="248">
        <v>280</v>
      </c>
      <c r="G59" s="133">
        <f t="shared" si="9"/>
        <v>0.5559895833333334</v>
      </c>
      <c r="H59" s="133">
        <f t="shared" si="10"/>
        <v>0.5618055555555556</v>
      </c>
      <c r="I59" s="133">
        <f t="shared" si="11"/>
        <v>0.5684523809523809</v>
      </c>
      <c r="J59" s="133">
        <f t="shared" si="12"/>
        <v>0.5761217948717948</v>
      </c>
      <c r="K59" s="133">
        <f t="shared" si="13"/>
        <v>0.5850694444444444</v>
      </c>
      <c r="L59" s="134">
        <f t="shared" si="14"/>
        <v>33.5</v>
      </c>
      <c r="M59" s="120"/>
    </row>
    <row r="60" spans="1:13" ht="12" customHeight="1">
      <c r="A60" s="230">
        <v>6.5</v>
      </c>
      <c r="B60" s="131">
        <f t="shared" si="7"/>
        <v>38.5</v>
      </c>
      <c r="C60" s="131">
        <f t="shared" si="8"/>
        <v>153</v>
      </c>
      <c r="D60" s="235" t="s">
        <v>618</v>
      </c>
      <c r="E60" s="233" t="s">
        <v>419</v>
      </c>
      <c r="F60" s="248"/>
      <c r="G60" s="133">
        <f t="shared" si="9"/>
        <v>0.5729166666666666</v>
      </c>
      <c r="H60" s="133">
        <f t="shared" si="10"/>
        <v>0.5798611111111112</v>
      </c>
      <c r="I60" s="133">
        <f t="shared" si="11"/>
        <v>0.5877976190476191</v>
      </c>
      <c r="J60" s="133">
        <f t="shared" si="12"/>
        <v>0.5969551282051282</v>
      </c>
      <c r="K60" s="133">
        <f t="shared" si="13"/>
        <v>0.6076388888888888</v>
      </c>
      <c r="L60" s="134">
        <f t="shared" si="14"/>
        <v>40</v>
      </c>
      <c r="M60" s="120"/>
    </row>
    <row r="61" spans="1:13" ht="12" customHeight="1">
      <c r="A61" s="230">
        <v>2</v>
      </c>
      <c r="B61" s="131">
        <f t="shared" si="7"/>
        <v>36.5</v>
      </c>
      <c r="C61" s="131">
        <f t="shared" si="8"/>
        <v>155</v>
      </c>
      <c r="D61" s="241" t="s">
        <v>620</v>
      </c>
      <c r="E61" s="267" t="s">
        <v>619</v>
      </c>
      <c r="F61" s="248"/>
      <c r="G61" s="133">
        <f t="shared" si="9"/>
        <v>0.578125</v>
      </c>
      <c r="H61" s="133">
        <f t="shared" si="10"/>
        <v>0.5854166666666667</v>
      </c>
      <c r="I61" s="133">
        <f t="shared" si="11"/>
        <v>0.59375</v>
      </c>
      <c r="J61" s="133">
        <f t="shared" si="12"/>
        <v>0.6033653846153846</v>
      </c>
      <c r="K61" s="133">
        <f t="shared" si="13"/>
        <v>0.6145833333333333</v>
      </c>
      <c r="L61" s="134">
        <f t="shared" si="14"/>
        <v>42</v>
      </c>
      <c r="M61" s="120"/>
    </row>
    <row r="62" spans="1:13" ht="12" customHeight="1">
      <c r="A62" s="230">
        <v>0.5</v>
      </c>
      <c r="B62" s="131">
        <f t="shared" si="7"/>
        <v>36</v>
      </c>
      <c r="C62" s="131">
        <f t="shared" si="8"/>
        <v>155.5</v>
      </c>
      <c r="D62" s="241" t="s">
        <v>621</v>
      </c>
      <c r="E62" s="267" t="s">
        <v>501</v>
      </c>
      <c r="F62" s="248"/>
      <c r="G62" s="133">
        <f t="shared" si="9"/>
        <v>0.5794270833333334</v>
      </c>
      <c r="H62" s="133">
        <f t="shared" si="10"/>
        <v>0.5868055555555556</v>
      </c>
      <c r="I62" s="133">
        <f t="shared" si="11"/>
        <v>0.5952380952380952</v>
      </c>
      <c r="J62" s="133">
        <f t="shared" si="12"/>
        <v>0.6049679487179487</v>
      </c>
      <c r="K62" s="133">
        <f t="shared" si="13"/>
        <v>0.6163194444444444</v>
      </c>
      <c r="L62" s="134">
        <f t="shared" si="14"/>
        <v>42.5</v>
      </c>
      <c r="M62" s="120"/>
    </row>
    <row r="63" spans="1:13" ht="12" customHeight="1">
      <c r="A63" s="231">
        <v>2</v>
      </c>
      <c r="B63" s="131">
        <f t="shared" si="7"/>
        <v>34</v>
      </c>
      <c r="C63" s="131">
        <f t="shared" si="8"/>
        <v>157.5</v>
      </c>
      <c r="D63" s="241" t="s">
        <v>623</v>
      </c>
      <c r="E63" s="267" t="s">
        <v>419</v>
      </c>
      <c r="F63" s="267"/>
      <c r="G63" s="133">
        <f t="shared" si="9"/>
        <v>0.5846354166666666</v>
      </c>
      <c r="H63" s="133">
        <f t="shared" si="10"/>
        <v>0.5923611111111111</v>
      </c>
      <c r="I63" s="133">
        <f t="shared" si="11"/>
        <v>0.6011904761904762</v>
      </c>
      <c r="J63" s="133">
        <f t="shared" si="12"/>
        <v>0.6113782051282051</v>
      </c>
      <c r="K63" s="133">
        <f t="shared" si="13"/>
        <v>0.6232638888888888</v>
      </c>
      <c r="L63" s="134">
        <f t="shared" si="14"/>
        <v>44.5</v>
      </c>
      <c r="M63" s="120"/>
    </row>
    <row r="64" spans="1:13" ht="12" customHeight="1">
      <c r="A64" s="252">
        <v>1.5</v>
      </c>
      <c r="B64" s="131">
        <f t="shared" si="7"/>
        <v>32.5</v>
      </c>
      <c r="C64" s="131">
        <f t="shared" si="8"/>
        <v>159</v>
      </c>
      <c r="D64" s="241" t="s">
        <v>622</v>
      </c>
      <c r="E64" s="267" t="s">
        <v>200</v>
      </c>
      <c r="F64" s="233"/>
      <c r="G64" s="133">
        <f t="shared" si="9"/>
        <v>0.5885416666666666</v>
      </c>
      <c r="H64" s="133">
        <f t="shared" si="10"/>
        <v>0.5965277777777778</v>
      </c>
      <c r="I64" s="133">
        <f t="shared" si="11"/>
        <v>0.6056547619047619</v>
      </c>
      <c r="J64" s="133">
        <f t="shared" si="12"/>
        <v>0.6161858974358975</v>
      </c>
      <c r="K64" s="133">
        <f t="shared" si="13"/>
        <v>0.6284722222222222</v>
      </c>
      <c r="L64" s="134">
        <f t="shared" si="14"/>
        <v>46</v>
      </c>
      <c r="M64" s="120"/>
    </row>
    <row r="65" spans="1:13" ht="12" customHeight="1">
      <c r="A65" s="252">
        <v>10</v>
      </c>
      <c r="B65" s="131">
        <f t="shared" si="7"/>
        <v>22.5</v>
      </c>
      <c r="C65" s="131">
        <f t="shared" si="8"/>
        <v>169</v>
      </c>
      <c r="D65" s="235" t="s">
        <v>616</v>
      </c>
      <c r="E65" s="206" t="s">
        <v>624</v>
      </c>
      <c r="F65" s="233"/>
      <c r="G65" s="133">
        <f t="shared" si="9"/>
        <v>0.6145833333333333</v>
      </c>
      <c r="H65" s="133">
        <f t="shared" si="10"/>
        <v>0.6243055555555556</v>
      </c>
      <c r="I65" s="133">
        <f t="shared" si="11"/>
        <v>0.6354166666666666</v>
      </c>
      <c r="J65" s="133">
        <f t="shared" si="12"/>
        <v>0.6482371794871795</v>
      </c>
      <c r="K65" s="133">
        <f t="shared" si="13"/>
        <v>0.6631944444444444</v>
      </c>
      <c r="L65" s="134">
        <f t="shared" si="14"/>
        <v>56</v>
      </c>
      <c r="M65" s="120"/>
    </row>
    <row r="66" spans="1:13" ht="12" customHeight="1">
      <c r="A66" s="252">
        <v>10</v>
      </c>
      <c r="B66" s="131">
        <f t="shared" si="7"/>
        <v>12.5</v>
      </c>
      <c r="C66" s="131">
        <f t="shared" si="8"/>
        <v>179</v>
      </c>
      <c r="D66" s="255" t="s">
        <v>625</v>
      </c>
      <c r="E66" s="206" t="s">
        <v>624</v>
      </c>
      <c r="F66" s="233"/>
      <c r="G66" s="133">
        <f t="shared" si="9"/>
        <v>0.640625</v>
      </c>
      <c r="H66" s="133">
        <f t="shared" si="10"/>
        <v>0.6520833333333333</v>
      </c>
      <c r="I66" s="133">
        <f t="shared" si="11"/>
        <v>0.6651785714285714</v>
      </c>
      <c r="J66" s="133">
        <f t="shared" si="12"/>
        <v>0.6802884615384616</v>
      </c>
      <c r="K66" s="133">
        <f t="shared" si="13"/>
        <v>0.6979166666666666</v>
      </c>
      <c r="L66" s="134">
        <f t="shared" si="14"/>
        <v>66</v>
      </c>
      <c r="M66" s="120"/>
    </row>
    <row r="67" spans="1:13" ht="12" customHeight="1">
      <c r="A67" s="252">
        <v>3</v>
      </c>
      <c r="B67" s="131">
        <f t="shared" si="7"/>
        <v>9.5</v>
      </c>
      <c r="C67" s="131">
        <f t="shared" si="8"/>
        <v>182</v>
      </c>
      <c r="D67" s="241" t="s">
        <v>978</v>
      </c>
      <c r="E67" s="233" t="s">
        <v>627</v>
      </c>
      <c r="F67" s="233"/>
      <c r="G67" s="133">
        <f t="shared" si="9"/>
        <v>0.6484375</v>
      </c>
      <c r="H67" s="133">
        <f t="shared" si="10"/>
        <v>0.6604166666666667</v>
      </c>
      <c r="I67" s="133">
        <f t="shared" si="11"/>
        <v>0.6741071428571428</v>
      </c>
      <c r="J67" s="133">
        <f t="shared" si="12"/>
        <v>0.6899038461538461</v>
      </c>
      <c r="K67" s="133">
        <f t="shared" si="13"/>
        <v>0.7083333333333333</v>
      </c>
      <c r="L67" s="134">
        <f t="shared" si="14"/>
        <v>69</v>
      </c>
      <c r="M67" s="120"/>
    </row>
    <row r="68" spans="1:13" ht="12" customHeight="1">
      <c r="A68" s="252">
        <v>4.5</v>
      </c>
      <c r="B68" s="131">
        <f t="shared" si="7"/>
        <v>5</v>
      </c>
      <c r="C68" s="131">
        <f t="shared" si="8"/>
        <v>186.5</v>
      </c>
      <c r="D68" s="235" t="s">
        <v>626</v>
      </c>
      <c r="E68" s="233" t="s">
        <v>627</v>
      </c>
      <c r="F68" s="233"/>
      <c r="G68" s="133">
        <f t="shared" si="9"/>
        <v>0.66015625</v>
      </c>
      <c r="H68" s="133">
        <f t="shared" si="10"/>
        <v>0.6729166666666666</v>
      </c>
      <c r="I68" s="133">
        <f t="shared" si="11"/>
        <v>0.6875</v>
      </c>
      <c r="J68" s="133">
        <f t="shared" si="12"/>
        <v>0.7043269230769231</v>
      </c>
      <c r="K68" s="133">
        <f t="shared" si="13"/>
        <v>0.7239583333333333</v>
      </c>
      <c r="L68" s="134">
        <f t="shared" si="14"/>
        <v>73.5</v>
      </c>
      <c r="M68" s="120"/>
    </row>
    <row r="69" spans="1:13" ht="12" customHeight="1" hidden="1">
      <c r="A69" s="252"/>
      <c r="B69" s="131">
        <f t="shared" si="7"/>
        <v>5</v>
      </c>
      <c r="C69" s="131">
        <f t="shared" si="8"/>
        <v>186.5</v>
      </c>
      <c r="D69" s="255"/>
      <c r="E69" s="206"/>
      <c r="F69" s="233"/>
      <c r="G69" s="133">
        <f t="shared" si="9"/>
        <v>0.66015625</v>
      </c>
      <c r="H69" s="133">
        <f t="shared" si="10"/>
        <v>0.6729166666666666</v>
      </c>
      <c r="I69" s="133">
        <f t="shared" si="11"/>
        <v>0.6875</v>
      </c>
      <c r="J69" s="133">
        <f t="shared" si="12"/>
        <v>0.7043269230769231</v>
      </c>
      <c r="K69" s="133">
        <f t="shared" si="13"/>
        <v>0.7239583333333333</v>
      </c>
      <c r="L69" s="134">
        <f t="shared" si="14"/>
        <v>73.5</v>
      </c>
      <c r="M69" s="120"/>
    </row>
    <row r="70" spans="1:13" ht="12" customHeight="1" hidden="1">
      <c r="A70" s="252"/>
      <c r="B70" s="131">
        <f t="shared" si="7"/>
        <v>5</v>
      </c>
      <c r="C70" s="131">
        <f t="shared" si="8"/>
        <v>186.5</v>
      </c>
      <c r="D70" s="255"/>
      <c r="E70" s="206"/>
      <c r="F70" s="233"/>
      <c r="G70" s="133">
        <f t="shared" si="9"/>
        <v>0.66015625</v>
      </c>
      <c r="H70" s="133">
        <f t="shared" si="10"/>
        <v>0.6729166666666666</v>
      </c>
      <c r="I70" s="133">
        <f t="shared" si="11"/>
        <v>0.6875</v>
      </c>
      <c r="J70" s="133">
        <f t="shared" si="12"/>
        <v>0.7043269230769231</v>
      </c>
      <c r="K70" s="133">
        <f t="shared" si="13"/>
        <v>0.7239583333333333</v>
      </c>
      <c r="L70" s="134">
        <f t="shared" si="14"/>
        <v>73.5</v>
      </c>
      <c r="M70" s="120"/>
    </row>
    <row r="71" spans="1:13" ht="12" customHeight="1" hidden="1">
      <c r="A71" s="252"/>
      <c r="B71" s="131">
        <f t="shared" si="7"/>
        <v>5</v>
      </c>
      <c r="C71" s="131">
        <f t="shared" si="8"/>
        <v>186.5</v>
      </c>
      <c r="D71" s="255"/>
      <c r="E71" s="206"/>
      <c r="F71" s="233"/>
      <c r="G71" s="133">
        <f t="shared" si="9"/>
        <v>0.66015625</v>
      </c>
      <c r="H71" s="133">
        <f t="shared" si="10"/>
        <v>0.6729166666666666</v>
      </c>
      <c r="I71" s="133">
        <f t="shared" si="11"/>
        <v>0.6875</v>
      </c>
      <c r="J71" s="133">
        <f t="shared" si="12"/>
        <v>0.7043269230769231</v>
      </c>
      <c r="K71" s="133">
        <f t="shared" si="13"/>
        <v>0.7239583333333333</v>
      </c>
      <c r="L71" s="134">
        <f t="shared" si="14"/>
        <v>73.5</v>
      </c>
      <c r="M71" s="120"/>
    </row>
    <row r="72" spans="1:13" ht="12" customHeight="1" hidden="1">
      <c r="A72" s="252"/>
      <c r="B72" s="131">
        <f t="shared" si="7"/>
        <v>5</v>
      </c>
      <c r="C72" s="131">
        <f t="shared" si="8"/>
        <v>186.5</v>
      </c>
      <c r="D72" s="255"/>
      <c r="E72" s="206"/>
      <c r="F72" s="233"/>
      <c r="G72" s="133">
        <f t="shared" si="9"/>
        <v>0.66015625</v>
      </c>
      <c r="H72" s="133">
        <f t="shared" si="10"/>
        <v>0.6729166666666666</v>
      </c>
      <c r="I72" s="133">
        <f t="shared" si="11"/>
        <v>0.6875</v>
      </c>
      <c r="J72" s="133">
        <f t="shared" si="12"/>
        <v>0.7043269230769231</v>
      </c>
      <c r="K72" s="133">
        <f t="shared" si="13"/>
        <v>0.7239583333333333</v>
      </c>
      <c r="L72" s="134">
        <f t="shared" si="14"/>
        <v>73.5</v>
      </c>
      <c r="M72" s="120"/>
    </row>
    <row r="73" spans="1:13" ht="12" customHeight="1" hidden="1">
      <c r="A73" s="252"/>
      <c r="B73" s="131">
        <f t="shared" si="7"/>
        <v>5</v>
      </c>
      <c r="C73" s="131">
        <f t="shared" si="8"/>
        <v>186.5</v>
      </c>
      <c r="D73" s="255"/>
      <c r="E73" s="206"/>
      <c r="F73" s="233"/>
      <c r="G73" s="133">
        <f t="shared" si="9"/>
        <v>0.66015625</v>
      </c>
      <c r="H73" s="133">
        <f t="shared" si="10"/>
        <v>0.6729166666666666</v>
      </c>
      <c r="I73" s="133">
        <f t="shared" si="11"/>
        <v>0.6875</v>
      </c>
      <c r="J73" s="133">
        <f t="shared" si="12"/>
        <v>0.7043269230769231</v>
      </c>
      <c r="K73" s="133">
        <f t="shared" si="13"/>
        <v>0.7239583333333333</v>
      </c>
      <c r="L73" s="134">
        <f t="shared" si="14"/>
        <v>73.5</v>
      </c>
      <c r="M73" s="102"/>
    </row>
    <row r="74" spans="1:13" ht="12" customHeight="1" hidden="1">
      <c r="A74" s="252"/>
      <c r="B74" s="131">
        <f t="shared" si="7"/>
        <v>5</v>
      </c>
      <c r="C74" s="131">
        <f t="shared" si="8"/>
        <v>186.5</v>
      </c>
      <c r="D74" s="255"/>
      <c r="E74" s="206"/>
      <c r="F74" s="233"/>
      <c r="G74" s="133">
        <f t="shared" si="9"/>
        <v>0.66015625</v>
      </c>
      <c r="H74" s="133">
        <f t="shared" si="10"/>
        <v>0.6729166666666666</v>
      </c>
      <c r="I74" s="133">
        <f t="shared" si="11"/>
        <v>0.6875</v>
      </c>
      <c r="J74" s="133">
        <f t="shared" si="12"/>
        <v>0.7043269230769231</v>
      </c>
      <c r="K74" s="133">
        <f t="shared" si="13"/>
        <v>0.7239583333333333</v>
      </c>
      <c r="L74" s="134">
        <f t="shared" si="14"/>
        <v>73.5</v>
      </c>
      <c r="M74" s="102"/>
    </row>
    <row r="75" spans="1:13" ht="12" customHeight="1" hidden="1">
      <c r="A75" s="252"/>
      <c r="B75" s="131">
        <f t="shared" si="7"/>
        <v>5</v>
      </c>
      <c r="C75" s="131">
        <f t="shared" si="8"/>
        <v>186.5</v>
      </c>
      <c r="D75" s="255"/>
      <c r="E75" s="206"/>
      <c r="F75" s="233"/>
      <c r="G75" s="133">
        <f t="shared" si="9"/>
        <v>0.66015625</v>
      </c>
      <c r="H75" s="133">
        <f t="shared" si="10"/>
        <v>0.6729166666666666</v>
      </c>
      <c r="I75" s="133">
        <f t="shared" si="11"/>
        <v>0.6875</v>
      </c>
      <c r="J75" s="133">
        <f t="shared" si="12"/>
        <v>0.7043269230769231</v>
      </c>
      <c r="K75" s="133">
        <f t="shared" si="13"/>
        <v>0.7239583333333333</v>
      </c>
      <c r="L75" s="134">
        <f t="shared" si="14"/>
        <v>73.5</v>
      </c>
      <c r="M75" s="102"/>
    </row>
    <row r="76" spans="1:13" ht="12" customHeight="1" hidden="1">
      <c r="A76" s="252"/>
      <c r="B76" s="131">
        <f t="shared" si="7"/>
        <v>5</v>
      </c>
      <c r="C76" s="131">
        <f t="shared" si="8"/>
        <v>186.5</v>
      </c>
      <c r="D76" s="255"/>
      <c r="E76" s="206"/>
      <c r="F76" s="233"/>
      <c r="G76" s="133">
        <f t="shared" si="9"/>
        <v>0.66015625</v>
      </c>
      <c r="H76" s="133">
        <f t="shared" si="10"/>
        <v>0.6729166666666666</v>
      </c>
      <c r="I76" s="133">
        <f t="shared" si="11"/>
        <v>0.6875</v>
      </c>
      <c r="J76" s="133">
        <f t="shared" si="12"/>
        <v>0.7043269230769231</v>
      </c>
      <c r="K76" s="133">
        <f t="shared" si="13"/>
        <v>0.7239583333333333</v>
      </c>
      <c r="L76" s="134">
        <f t="shared" si="14"/>
        <v>73.5</v>
      </c>
      <c r="M76" s="102"/>
    </row>
    <row r="77" spans="1:13" ht="12" customHeight="1" hidden="1">
      <c r="A77" s="252"/>
      <c r="B77" s="131">
        <f t="shared" si="7"/>
        <v>5</v>
      </c>
      <c r="C77" s="131">
        <f t="shared" si="8"/>
        <v>186.5</v>
      </c>
      <c r="D77" s="255"/>
      <c r="E77" s="206"/>
      <c r="F77" s="233"/>
      <c r="G77" s="133">
        <f t="shared" si="9"/>
        <v>0.66015625</v>
      </c>
      <c r="H77" s="133">
        <f t="shared" si="10"/>
        <v>0.6729166666666666</v>
      </c>
      <c r="I77" s="133">
        <f t="shared" si="11"/>
        <v>0.6875</v>
      </c>
      <c r="J77" s="133">
        <f t="shared" si="12"/>
        <v>0.7043269230769231</v>
      </c>
      <c r="K77" s="133">
        <f t="shared" si="13"/>
        <v>0.7239583333333333</v>
      </c>
      <c r="L77" s="134">
        <f t="shared" si="14"/>
        <v>73.5</v>
      </c>
      <c r="M77" s="102"/>
    </row>
    <row r="78" spans="1:13" ht="12" customHeight="1" hidden="1">
      <c r="A78" s="252"/>
      <c r="B78" s="131">
        <f t="shared" si="7"/>
        <v>5</v>
      </c>
      <c r="C78" s="131">
        <f t="shared" si="8"/>
        <v>186.5</v>
      </c>
      <c r="D78" s="255"/>
      <c r="E78" s="206"/>
      <c r="F78" s="233"/>
      <c r="G78" s="133">
        <f t="shared" si="9"/>
        <v>0.66015625</v>
      </c>
      <c r="H78" s="133">
        <f t="shared" si="10"/>
        <v>0.6729166666666666</v>
      </c>
      <c r="I78" s="133">
        <f t="shared" si="11"/>
        <v>0.6875</v>
      </c>
      <c r="J78" s="133">
        <f t="shared" si="12"/>
        <v>0.7043269230769231</v>
      </c>
      <c r="K78" s="133">
        <f t="shared" si="13"/>
        <v>0.7239583333333333</v>
      </c>
      <c r="L78" s="134">
        <f t="shared" si="14"/>
        <v>73.5</v>
      </c>
      <c r="M78" s="102"/>
    </row>
    <row r="79" spans="1:13" ht="12" customHeight="1" hidden="1">
      <c r="A79" s="252"/>
      <c r="B79" s="131">
        <f t="shared" si="7"/>
        <v>5</v>
      </c>
      <c r="C79" s="131">
        <f t="shared" si="8"/>
        <v>186.5</v>
      </c>
      <c r="D79" s="255"/>
      <c r="E79" s="206"/>
      <c r="F79" s="233"/>
      <c r="G79" s="133">
        <f t="shared" si="9"/>
        <v>0.66015625</v>
      </c>
      <c r="H79" s="133">
        <f t="shared" si="10"/>
        <v>0.6729166666666666</v>
      </c>
      <c r="I79" s="133">
        <f t="shared" si="11"/>
        <v>0.6875</v>
      </c>
      <c r="J79" s="133">
        <f t="shared" si="12"/>
        <v>0.7043269230769231</v>
      </c>
      <c r="K79" s="133">
        <f t="shared" si="13"/>
        <v>0.7239583333333333</v>
      </c>
      <c r="L79" s="134">
        <f t="shared" si="14"/>
        <v>73.5</v>
      </c>
      <c r="M79" s="102"/>
    </row>
    <row r="80" spans="1:13" ht="12" customHeight="1">
      <c r="A80" s="230">
        <v>5</v>
      </c>
      <c r="B80" s="131">
        <f>B79-A80</f>
        <v>0</v>
      </c>
      <c r="C80" s="131">
        <f>C79+A80</f>
        <v>191.5</v>
      </c>
      <c r="D80" s="232" t="s">
        <v>221</v>
      </c>
      <c r="E80" s="248"/>
      <c r="F80" s="248">
        <v>350</v>
      </c>
      <c r="G80" s="133">
        <f>SUM($G$51+$O$3*L80)</f>
        <v>0.6731770833333333</v>
      </c>
      <c r="H80" s="133">
        <f>SUM($H$51+$P$3*L80)</f>
        <v>0.6868055555555556</v>
      </c>
      <c r="I80" s="133">
        <f>SUM($I$51+$Q$3*L80)</f>
        <v>0.7023809523809523</v>
      </c>
      <c r="J80" s="133">
        <f>SUM($J$51+$R$3*L80)</f>
        <v>0.7203525641025641</v>
      </c>
      <c r="K80" s="133">
        <f>SUM($K$51+$S$3*L80)</f>
        <v>0.7413194444444444</v>
      </c>
      <c r="L80" s="134">
        <f>L79+A80</f>
        <v>78.5</v>
      </c>
      <c r="M80" s="102"/>
    </row>
    <row r="81" spans="1:13" ht="12" customHeight="1">
      <c r="A81" s="123"/>
      <c r="B81" s="124"/>
      <c r="C81" s="124"/>
      <c r="D81" s="102"/>
      <c r="E81" s="97"/>
      <c r="F81" s="124"/>
      <c r="G81" s="124"/>
      <c r="H81" s="124"/>
      <c r="I81" s="124"/>
      <c r="J81" s="124"/>
      <c r="K81" s="135"/>
      <c r="L81" s="102"/>
      <c r="M81" s="102"/>
    </row>
    <row r="82" spans="1:13" ht="12.75" customHeight="1">
      <c r="A82" s="123"/>
      <c r="B82" s="124"/>
      <c r="C82" s="124"/>
      <c r="D82" s="102"/>
      <c r="E82" s="124"/>
      <c r="F82" s="124"/>
      <c r="G82" s="124"/>
      <c r="H82" s="124"/>
      <c r="I82" s="124"/>
      <c r="J82" s="124"/>
      <c r="K82" s="135"/>
      <c r="L82" s="102"/>
      <c r="M82" s="102"/>
    </row>
    <row r="83" spans="1:13" ht="12.75" customHeight="1">
      <c r="A83" s="123"/>
      <c r="B83" s="124"/>
      <c r="C83" s="124"/>
      <c r="D83" s="102"/>
      <c r="E83" s="124"/>
      <c r="F83" s="124"/>
      <c r="G83" s="124"/>
      <c r="H83" s="124"/>
      <c r="I83" s="124"/>
      <c r="J83" s="124"/>
      <c r="K83" s="135"/>
      <c r="L83" s="102"/>
      <c r="M83" s="102"/>
    </row>
    <row r="84" spans="1:13" ht="12.75" customHeight="1">
      <c r="A84" s="123"/>
      <c r="B84" s="124"/>
      <c r="C84" s="124"/>
      <c r="D84" s="102"/>
      <c r="E84" s="124"/>
      <c r="F84" s="124"/>
      <c r="G84" s="124"/>
      <c r="H84" s="124"/>
      <c r="I84" s="124"/>
      <c r="J84" s="124"/>
      <c r="K84" s="135"/>
      <c r="L84" s="102"/>
      <c r="M84" s="102"/>
    </row>
    <row r="85" spans="1:13" ht="12.75" customHeight="1">
      <c r="A85" s="123"/>
      <c r="B85" s="124"/>
      <c r="C85" s="124"/>
      <c r="D85" s="102"/>
      <c r="E85" s="124"/>
      <c r="F85" s="124"/>
      <c r="G85" s="124"/>
      <c r="H85" s="124"/>
      <c r="I85" s="124"/>
      <c r="J85" s="124"/>
      <c r="K85" s="135"/>
      <c r="L85" s="102"/>
      <c r="M85" s="102"/>
    </row>
    <row r="86" spans="1:13" ht="12.75" customHeight="1">
      <c r="A86" s="123"/>
      <c r="B86" s="124"/>
      <c r="C86" s="124"/>
      <c r="D86" s="102"/>
      <c r="E86" s="124"/>
      <c r="F86" s="124"/>
      <c r="G86" s="124"/>
      <c r="H86" s="124"/>
      <c r="I86" s="124"/>
      <c r="J86" s="124"/>
      <c r="K86" s="135"/>
      <c r="L86" s="102"/>
      <c r="M86" s="102"/>
    </row>
  </sheetData>
  <sheetProtection/>
  <mergeCells count="7">
    <mergeCell ref="G6:K6"/>
    <mergeCell ref="A1:K1"/>
    <mergeCell ref="L1:M1"/>
    <mergeCell ref="A2:K2"/>
    <mergeCell ref="A3:K3"/>
    <mergeCell ref="A4:K4"/>
    <mergeCell ref="D5:G5"/>
  </mergeCells>
  <printOptions horizontalCentered="1"/>
  <pageMargins left="0.3937007874015748" right="0.3937007874015748" top="0.3937007874015748" bottom="0.3937007874015748" header="0.5118110236220472" footer="0.3937007874015748"/>
  <pageSetup orientation="portrait" paperSize="9" scale="88" r:id="rId2"/>
  <headerFooter alignWithMargins="0">
    <oddFooter>&amp;L&amp;F   &amp;D  &amp;T&amp;R&amp;8Les communes en lettres majuscules sont des 
chefs-lieux de cantons, sous-préfectures ou préfectures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91"/>
  <sheetViews>
    <sheetView zoomScalePageLayoutView="0" workbookViewId="0" topLeftCell="A58">
      <selection activeCell="D74" sqref="D74"/>
    </sheetView>
  </sheetViews>
  <sheetFormatPr defaultColWidth="8.57421875" defaultRowHeight="12.75"/>
  <cols>
    <col min="1" max="1" width="6.7109375" style="123" customWidth="1"/>
    <col min="2" max="3" width="8.7109375" style="124" customWidth="1"/>
    <col min="4" max="4" width="31.7109375" style="102" customWidth="1"/>
    <col min="5" max="10" width="7.7109375" style="124" customWidth="1"/>
    <col min="11" max="11" width="7.7109375" style="135" customWidth="1"/>
    <col min="12" max="14" width="8.57421875" style="102" customWidth="1"/>
    <col min="15" max="19" width="9.421875" style="102" customWidth="1"/>
    <col min="20" max="16384" width="8.57421875" style="102" customWidth="1"/>
  </cols>
  <sheetData>
    <row r="1" spans="1:19" ht="12.75" customHeight="1">
      <c r="A1" s="400" t="s">
        <v>0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1" t="s">
        <v>1</v>
      </c>
      <c r="M1" s="401"/>
      <c r="N1" s="99">
        <v>0.041666666666666664</v>
      </c>
      <c r="O1" s="100">
        <v>16</v>
      </c>
      <c r="P1" s="100">
        <v>15</v>
      </c>
      <c r="Q1" s="100">
        <v>14</v>
      </c>
      <c r="R1" s="100">
        <v>13</v>
      </c>
      <c r="S1" s="101">
        <v>12</v>
      </c>
    </row>
    <row r="2" spans="1:19" ht="12.75" customHeight="1">
      <c r="A2" s="401" t="s">
        <v>720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91"/>
      <c r="M2" s="97"/>
      <c r="N2" s="91"/>
      <c r="O2" s="91"/>
      <c r="P2" s="96"/>
      <c r="Q2" s="96"/>
      <c r="R2" s="96"/>
      <c r="S2" s="103"/>
    </row>
    <row r="3" spans="1:19" ht="12.75" customHeight="1">
      <c r="A3" s="402">
        <v>40748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104" t="s">
        <v>2</v>
      </c>
      <c r="M3" s="97">
        <v>1</v>
      </c>
      <c r="N3" s="91" t="s">
        <v>3</v>
      </c>
      <c r="O3" s="105">
        <f>($N$1/O1)</f>
        <v>0.0026041666666666665</v>
      </c>
      <c r="P3" s="105">
        <f>($N$1/P1)</f>
        <v>0.0027777777777777775</v>
      </c>
      <c r="Q3" s="105">
        <f>($N$1/Q1)</f>
        <v>0.002976190476190476</v>
      </c>
      <c r="R3" s="105">
        <f>($N$1/R1)</f>
        <v>0.003205128205128205</v>
      </c>
      <c r="S3" s="106">
        <f>($N$1/S1)</f>
        <v>0.003472222222222222</v>
      </c>
    </row>
    <row r="4" spans="1:12" ht="12.75" customHeight="1">
      <c r="A4" s="400" t="s">
        <v>728</v>
      </c>
      <c r="B4" s="400"/>
      <c r="C4" s="400"/>
      <c r="D4" s="400"/>
      <c r="E4" s="400"/>
      <c r="F4" s="400"/>
      <c r="G4" s="400"/>
      <c r="H4" s="400"/>
      <c r="I4" s="400"/>
      <c r="J4" s="400"/>
      <c r="K4" s="400"/>
      <c r="L4" s="91"/>
    </row>
    <row r="5" spans="1:14" ht="12.75" customHeight="1" thickBot="1">
      <c r="A5" s="107"/>
      <c r="B5" s="97"/>
      <c r="C5" s="173"/>
      <c r="D5" s="403" t="s">
        <v>261</v>
      </c>
      <c r="E5" s="403"/>
      <c r="F5" s="403"/>
      <c r="G5" s="403"/>
      <c r="H5" s="107">
        <v>186</v>
      </c>
      <c r="I5" s="97" t="s">
        <v>4</v>
      </c>
      <c r="J5" s="97"/>
      <c r="K5" s="137"/>
      <c r="L5" s="108">
        <v>0.125</v>
      </c>
      <c r="M5" s="108">
        <v>0.125</v>
      </c>
      <c r="N5" s="102" t="s">
        <v>5</v>
      </c>
    </row>
    <row r="6" spans="1:14" ht="12.75" customHeight="1" thickBot="1">
      <c r="A6" s="109"/>
      <c r="B6" s="110" t="s">
        <v>4</v>
      </c>
      <c r="C6" s="129"/>
      <c r="D6" s="111" t="s">
        <v>6</v>
      </c>
      <c r="E6" s="112" t="s">
        <v>7</v>
      </c>
      <c r="F6" s="112" t="s">
        <v>8</v>
      </c>
      <c r="G6" s="399" t="s">
        <v>9</v>
      </c>
      <c r="H6" s="399"/>
      <c r="I6" s="399"/>
      <c r="J6" s="399"/>
      <c r="K6" s="399"/>
      <c r="L6" s="108">
        <v>0.4583333333333333</v>
      </c>
      <c r="M6" s="108">
        <v>0.4583333333333333</v>
      </c>
      <c r="N6" s="113" t="s">
        <v>10</v>
      </c>
    </row>
    <row r="7" spans="1:13" ht="12.75" customHeight="1" thickBot="1">
      <c r="A7" s="114"/>
      <c r="B7" s="115" t="s">
        <v>11</v>
      </c>
      <c r="C7" s="115" t="s">
        <v>12</v>
      </c>
      <c r="D7" s="116"/>
      <c r="E7" s="118" t="s">
        <v>13</v>
      </c>
      <c r="F7" s="117"/>
      <c r="G7" s="117" t="s">
        <v>14</v>
      </c>
      <c r="H7" s="117" t="s">
        <v>15</v>
      </c>
      <c r="I7" s="117" t="s">
        <v>16</v>
      </c>
      <c r="J7" s="117" t="s">
        <v>17</v>
      </c>
      <c r="K7" s="117" t="s">
        <v>18</v>
      </c>
      <c r="L7" s="97"/>
      <c r="M7" s="120"/>
    </row>
    <row r="8" spans="1:11" s="88" customFormat="1" ht="12" customHeight="1">
      <c r="A8" s="225"/>
      <c r="B8" s="284"/>
      <c r="C8" s="284"/>
      <c r="D8" s="228" t="s">
        <v>218</v>
      </c>
      <c r="E8" s="229"/>
      <c r="F8" s="229"/>
      <c r="G8" s="285"/>
      <c r="H8" s="285"/>
      <c r="I8" s="285"/>
      <c r="J8" s="285"/>
      <c r="K8" s="285"/>
    </row>
    <row r="9" spans="1:11" s="88" customFormat="1" ht="12" customHeight="1">
      <c r="A9" s="230">
        <v>0</v>
      </c>
      <c r="B9" s="252">
        <f>H5</f>
        <v>186</v>
      </c>
      <c r="C9" s="252">
        <v>0</v>
      </c>
      <c r="D9" s="232" t="s">
        <v>221</v>
      </c>
      <c r="E9" s="248" t="s">
        <v>222</v>
      </c>
      <c r="F9" s="248">
        <v>350</v>
      </c>
      <c r="G9" s="132">
        <f>$L$5</f>
        <v>0.125</v>
      </c>
      <c r="H9" s="132">
        <f>$L$5</f>
        <v>0.125</v>
      </c>
      <c r="I9" s="132">
        <f>$L$5</f>
        <v>0.125</v>
      </c>
      <c r="J9" s="132">
        <f>$M$5</f>
        <v>0.125</v>
      </c>
      <c r="K9" s="132">
        <f>$M$5</f>
        <v>0.125</v>
      </c>
    </row>
    <row r="10" spans="1:11" s="88" customFormat="1" ht="12" customHeight="1">
      <c r="A10" s="230">
        <v>3</v>
      </c>
      <c r="B10" s="131">
        <f aca="true" t="shared" si="0" ref="B10:B28">B9-A10</f>
        <v>183</v>
      </c>
      <c r="C10" s="252">
        <f aca="true" t="shared" si="1" ref="C10:C28">C9+A10</f>
        <v>3</v>
      </c>
      <c r="D10" s="235" t="s">
        <v>504</v>
      </c>
      <c r="E10" s="248"/>
      <c r="F10" s="248"/>
      <c r="G10" s="133">
        <f>SUM($G$9+$O$3*C10)</f>
        <v>0.1328125</v>
      </c>
      <c r="H10" s="133">
        <f>SUM($H$9+$P$3*C10)</f>
        <v>0.13333333333333333</v>
      </c>
      <c r="I10" s="133">
        <f>SUM($I$9+$Q$3*C10)</f>
        <v>0.13392857142857142</v>
      </c>
      <c r="J10" s="133">
        <f>SUM($J$9+$R$3*C10)</f>
        <v>0.1346153846153846</v>
      </c>
      <c r="K10" s="133">
        <f>SUM($K$9+$S$3*C10)</f>
        <v>0.13541666666666666</v>
      </c>
    </row>
    <row r="11" spans="1:11" s="88" customFormat="1" ht="12" customHeight="1">
      <c r="A11" s="230">
        <v>2</v>
      </c>
      <c r="B11" s="131">
        <f t="shared" si="0"/>
        <v>181</v>
      </c>
      <c r="C11" s="252">
        <f t="shared" si="1"/>
        <v>5</v>
      </c>
      <c r="D11" s="235" t="s">
        <v>506</v>
      </c>
      <c r="E11" s="248"/>
      <c r="F11" s="248"/>
      <c r="G11" s="133">
        <f aca="true" t="shared" si="2" ref="G11:G49">SUM($G$9+$O$3*C11)</f>
        <v>0.13802083333333334</v>
      </c>
      <c r="H11" s="133">
        <f aca="true" t="shared" si="3" ref="H11:H49">SUM($H$9+$P$3*C11)</f>
        <v>0.1388888888888889</v>
      </c>
      <c r="I11" s="133">
        <f aca="true" t="shared" si="4" ref="I11:I49">SUM($I$9+$Q$3*C11)</f>
        <v>0.13988095238095238</v>
      </c>
      <c r="J11" s="133">
        <f aca="true" t="shared" si="5" ref="J11:J49">SUM($J$9+$R$3*C11)</f>
        <v>0.14102564102564102</v>
      </c>
      <c r="K11" s="133">
        <f aca="true" t="shared" si="6" ref="K11:K49">SUM($K$9+$S$3*C11)</f>
        <v>0.1423611111111111</v>
      </c>
    </row>
    <row r="12" spans="1:11" s="88" customFormat="1" ht="12" customHeight="1">
      <c r="A12" s="230">
        <v>3</v>
      </c>
      <c r="B12" s="131">
        <f t="shared" si="0"/>
        <v>178</v>
      </c>
      <c r="C12" s="252">
        <f t="shared" si="1"/>
        <v>8</v>
      </c>
      <c r="D12" s="235" t="s">
        <v>505</v>
      </c>
      <c r="E12" s="248"/>
      <c r="F12" s="248"/>
      <c r="G12" s="133">
        <f t="shared" si="2"/>
        <v>0.14583333333333334</v>
      </c>
      <c r="H12" s="133">
        <f t="shared" si="3"/>
        <v>0.14722222222222223</v>
      </c>
      <c r="I12" s="133">
        <f t="shared" si="4"/>
        <v>0.1488095238095238</v>
      </c>
      <c r="J12" s="133">
        <f t="shared" si="5"/>
        <v>0.15064102564102563</v>
      </c>
      <c r="K12" s="133">
        <f t="shared" si="6"/>
        <v>0.1527777777777778</v>
      </c>
    </row>
    <row r="13" spans="1:11" s="88" customFormat="1" ht="12" customHeight="1">
      <c r="A13" s="230">
        <v>4.5</v>
      </c>
      <c r="B13" s="131">
        <f t="shared" si="0"/>
        <v>173.5</v>
      </c>
      <c r="C13" s="252">
        <f t="shared" si="1"/>
        <v>12.5</v>
      </c>
      <c r="D13" s="229" t="s">
        <v>223</v>
      </c>
      <c r="E13" s="248" t="s">
        <v>224</v>
      </c>
      <c r="F13" s="248"/>
      <c r="G13" s="133">
        <f t="shared" si="2"/>
        <v>0.15755208333333331</v>
      </c>
      <c r="H13" s="133">
        <f t="shared" si="3"/>
        <v>0.1597222222222222</v>
      </c>
      <c r="I13" s="133">
        <f t="shared" si="4"/>
        <v>0.16220238095238096</v>
      </c>
      <c r="J13" s="133">
        <f t="shared" si="5"/>
        <v>0.16506410256410256</v>
      </c>
      <c r="K13" s="133">
        <f t="shared" si="6"/>
        <v>0.1684027777777778</v>
      </c>
    </row>
    <row r="14" spans="1:11" s="88" customFormat="1" ht="12" customHeight="1">
      <c r="A14" s="230">
        <v>2</v>
      </c>
      <c r="B14" s="131">
        <f t="shared" si="0"/>
        <v>171.5</v>
      </c>
      <c r="C14" s="252">
        <f t="shared" si="1"/>
        <v>14.5</v>
      </c>
      <c r="D14" s="235" t="s">
        <v>507</v>
      </c>
      <c r="E14" s="248"/>
      <c r="F14" s="248"/>
      <c r="G14" s="133">
        <f t="shared" si="2"/>
        <v>0.16276041666666666</v>
      </c>
      <c r="H14" s="133">
        <f t="shared" si="3"/>
        <v>0.16527777777777777</v>
      </c>
      <c r="I14" s="133">
        <f t="shared" si="4"/>
        <v>0.16815476190476192</v>
      </c>
      <c r="J14" s="133">
        <f t="shared" si="5"/>
        <v>0.17147435897435898</v>
      </c>
      <c r="K14" s="133">
        <f t="shared" si="6"/>
        <v>0.1753472222222222</v>
      </c>
    </row>
    <row r="15" spans="1:11" s="88" customFormat="1" ht="12" customHeight="1">
      <c r="A15" s="230">
        <v>1</v>
      </c>
      <c r="B15" s="131">
        <f t="shared" si="0"/>
        <v>170.5</v>
      </c>
      <c r="C15" s="252">
        <f t="shared" si="1"/>
        <v>15.5</v>
      </c>
      <c r="D15" s="235" t="s">
        <v>508</v>
      </c>
      <c r="E15" s="248"/>
      <c r="F15" s="248"/>
      <c r="G15" s="133">
        <f t="shared" si="2"/>
        <v>0.16536458333333331</v>
      </c>
      <c r="H15" s="133">
        <f t="shared" si="3"/>
        <v>0.16805555555555554</v>
      </c>
      <c r="I15" s="133">
        <f t="shared" si="4"/>
        <v>0.17113095238095238</v>
      </c>
      <c r="J15" s="133">
        <f t="shared" si="5"/>
        <v>0.17467948717948717</v>
      </c>
      <c r="K15" s="133">
        <f t="shared" si="6"/>
        <v>0.17881944444444445</v>
      </c>
    </row>
    <row r="16" spans="1:11" s="88" customFormat="1" ht="12" customHeight="1">
      <c r="A16" s="230">
        <v>1</v>
      </c>
      <c r="B16" s="131">
        <f t="shared" si="0"/>
        <v>169.5</v>
      </c>
      <c r="C16" s="252">
        <f t="shared" si="1"/>
        <v>16.5</v>
      </c>
      <c r="D16" s="229" t="s">
        <v>225</v>
      </c>
      <c r="E16" s="248" t="s">
        <v>226</v>
      </c>
      <c r="F16" s="248"/>
      <c r="G16" s="133">
        <f t="shared" si="2"/>
        <v>0.16796875</v>
      </c>
      <c r="H16" s="133">
        <f t="shared" si="3"/>
        <v>0.17083333333333334</v>
      </c>
      <c r="I16" s="133">
        <f t="shared" si="4"/>
        <v>0.17410714285714285</v>
      </c>
      <c r="J16" s="133">
        <f t="shared" si="5"/>
        <v>0.1778846153846154</v>
      </c>
      <c r="K16" s="133">
        <f t="shared" si="6"/>
        <v>0.18229166666666666</v>
      </c>
    </row>
    <row r="17" spans="1:11" s="88" customFormat="1" ht="12" customHeight="1">
      <c r="A17" s="230">
        <v>2</v>
      </c>
      <c r="B17" s="131">
        <f t="shared" si="0"/>
        <v>167.5</v>
      </c>
      <c r="C17" s="252">
        <f t="shared" si="1"/>
        <v>18.5</v>
      </c>
      <c r="D17" s="235" t="s">
        <v>628</v>
      </c>
      <c r="E17" s="233" t="s">
        <v>509</v>
      </c>
      <c r="F17" s="248"/>
      <c r="G17" s="133">
        <f t="shared" si="2"/>
        <v>0.17317708333333331</v>
      </c>
      <c r="H17" s="133">
        <f t="shared" si="3"/>
        <v>0.17638888888888887</v>
      </c>
      <c r="I17" s="133">
        <f t="shared" si="4"/>
        <v>0.1800595238095238</v>
      </c>
      <c r="J17" s="133">
        <f t="shared" si="5"/>
        <v>0.1842948717948718</v>
      </c>
      <c r="K17" s="133">
        <f t="shared" si="6"/>
        <v>0.1892361111111111</v>
      </c>
    </row>
    <row r="18" spans="1:11" s="91" customFormat="1" ht="12" customHeight="1">
      <c r="A18" s="230">
        <v>1</v>
      </c>
      <c r="B18" s="131">
        <f t="shared" si="0"/>
        <v>166.5</v>
      </c>
      <c r="C18" s="252">
        <f t="shared" si="1"/>
        <v>19.5</v>
      </c>
      <c r="D18" s="235" t="s">
        <v>510</v>
      </c>
      <c r="E18" s="233" t="s">
        <v>509</v>
      </c>
      <c r="F18" s="248"/>
      <c r="G18" s="133">
        <f t="shared" si="2"/>
        <v>0.17578125</v>
      </c>
      <c r="H18" s="133">
        <f t="shared" si="3"/>
        <v>0.17916666666666667</v>
      </c>
      <c r="I18" s="133">
        <f t="shared" si="4"/>
        <v>0.18303571428571427</v>
      </c>
      <c r="J18" s="133">
        <f t="shared" si="5"/>
        <v>0.1875</v>
      </c>
      <c r="K18" s="133">
        <f t="shared" si="6"/>
        <v>0.19270833333333331</v>
      </c>
    </row>
    <row r="19" spans="1:11" s="91" customFormat="1" ht="12" customHeight="1">
      <c r="A19" s="230">
        <v>5.5</v>
      </c>
      <c r="B19" s="131">
        <f t="shared" si="0"/>
        <v>161</v>
      </c>
      <c r="C19" s="252">
        <f t="shared" si="1"/>
        <v>25</v>
      </c>
      <c r="D19" s="229" t="s">
        <v>227</v>
      </c>
      <c r="E19" s="248" t="s">
        <v>228</v>
      </c>
      <c r="F19" s="248">
        <v>516</v>
      </c>
      <c r="G19" s="133">
        <f t="shared" si="2"/>
        <v>0.19010416666666666</v>
      </c>
      <c r="H19" s="133">
        <f t="shared" si="3"/>
        <v>0.19444444444444442</v>
      </c>
      <c r="I19" s="133">
        <f t="shared" si="4"/>
        <v>0.19940476190476192</v>
      </c>
      <c r="J19" s="133">
        <f t="shared" si="5"/>
        <v>0.20512820512820512</v>
      </c>
      <c r="K19" s="133">
        <f t="shared" si="6"/>
        <v>0.21180555555555555</v>
      </c>
    </row>
    <row r="20" spans="1:11" s="91" customFormat="1" ht="12" customHeight="1">
      <c r="A20" s="230">
        <v>3</v>
      </c>
      <c r="B20" s="131">
        <f t="shared" si="0"/>
        <v>158</v>
      </c>
      <c r="C20" s="252">
        <f t="shared" si="1"/>
        <v>28</v>
      </c>
      <c r="D20" s="235" t="s">
        <v>512</v>
      </c>
      <c r="E20" s="233" t="s">
        <v>511</v>
      </c>
      <c r="F20" s="248"/>
      <c r="G20" s="133">
        <f t="shared" si="2"/>
        <v>0.19791666666666666</v>
      </c>
      <c r="H20" s="133">
        <f t="shared" si="3"/>
        <v>0.20277777777777778</v>
      </c>
      <c r="I20" s="133">
        <f t="shared" si="4"/>
        <v>0.20833333333333331</v>
      </c>
      <c r="J20" s="133">
        <f t="shared" si="5"/>
        <v>0.21474358974358976</v>
      </c>
      <c r="K20" s="133">
        <f t="shared" si="6"/>
        <v>0.2222222222222222</v>
      </c>
    </row>
    <row r="21" spans="1:11" s="91" customFormat="1" ht="12" customHeight="1">
      <c r="A21" s="230">
        <v>4</v>
      </c>
      <c r="B21" s="131">
        <f t="shared" si="0"/>
        <v>154</v>
      </c>
      <c r="C21" s="252">
        <f t="shared" si="1"/>
        <v>32</v>
      </c>
      <c r="D21" s="235" t="s">
        <v>513</v>
      </c>
      <c r="E21" s="233" t="s">
        <v>514</v>
      </c>
      <c r="F21" s="248"/>
      <c r="G21" s="133">
        <f t="shared" si="2"/>
        <v>0.20833333333333331</v>
      </c>
      <c r="H21" s="133">
        <f t="shared" si="3"/>
        <v>0.21388888888888888</v>
      </c>
      <c r="I21" s="133">
        <f t="shared" si="4"/>
        <v>0.22023809523809523</v>
      </c>
      <c r="J21" s="133">
        <f t="shared" si="5"/>
        <v>0.22756410256410256</v>
      </c>
      <c r="K21" s="133">
        <f t="shared" si="6"/>
        <v>0.2361111111111111</v>
      </c>
    </row>
    <row r="22" spans="1:11" s="91" customFormat="1" ht="12" customHeight="1">
      <c r="A22" s="230">
        <v>3</v>
      </c>
      <c r="B22" s="131">
        <f t="shared" si="0"/>
        <v>151</v>
      </c>
      <c r="C22" s="252">
        <f t="shared" si="1"/>
        <v>35</v>
      </c>
      <c r="D22" s="237" t="s">
        <v>229</v>
      </c>
      <c r="E22" s="248" t="s">
        <v>230</v>
      </c>
      <c r="F22" s="248"/>
      <c r="G22" s="133">
        <f t="shared" si="2"/>
        <v>0.21614583333333331</v>
      </c>
      <c r="H22" s="133">
        <f t="shared" si="3"/>
        <v>0.2222222222222222</v>
      </c>
      <c r="I22" s="133">
        <f t="shared" si="4"/>
        <v>0.22916666666666666</v>
      </c>
      <c r="J22" s="133">
        <f t="shared" si="5"/>
        <v>0.23717948717948717</v>
      </c>
      <c r="K22" s="133">
        <f t="shared" si="6"/>
        <v>0.2465277777777778</v>
      </c>
    </row>
    <row r="23" spans="1:11" s="91" customFormat="1" ht="12" customHeight="1">
      <c r="A23" s="230">
        <v>2</v>
      </c>
      <c r="B23" s="131">
        <f t="shared" si="0"/>
        <v>149</v>
      </c>
      <c r="C23" s="252">
        <f t="shared" si="1"/>
        <v>37</v>
      </c>
      <c r="D23" s="237" t="s">
        <v>515</v>
      </c>
      <c r="E23" s="233" t="s">
        <v>58</v>
      </c>
      <c r="F23" s="248"/>
      <c r="G23" s="133">
        <f t="shared" si="2"/>
        <v>0.22135416666666666</v>
      </c>
      <c r="H23" s="133">
        <f t="shared" si="3"/>
        <v>0.22777777777777775</v>
      </c>
      <c r="I23" s="133">
        <f t="shared" si="4"/>
        <v>0.23511904761904762</v>
      </c>
      <c r="J23" s="133">
        <f t="shared" si="5"/>
        <v>0.24358974358974358</v>
      </c>
      <c r="K23" s="133">
        <f t="shared" si="6"/>
        <v>0.2534722222222222</v>
      </c>
    </row>
    <row r="24" spans="1:11" s="91" customFormat="1" ht="12" customHeight="1">
      <c r="A24" s="230">
        <v>1</v>
      </c>
      <c r="B24" s="131">
        <f t="shared" si="0"/>
        <v>148</v>
      </c>
      <c r="C24" s="252">
        <f t="shared" si="1"/>
        <v>38</v>
      </c>
      <c r="D24" s="237" t="s">
        <v>516</v>
      </c>
      <c r="E24" s="233" t="s">
        <v>517</v>
      </c>
      <c r="F24" s="248"/>
      <c r="G24" s="133">
        <f t="shared" si="2"/>
        <v>0.22395833333333331</v>
      </c>
      <c r="H24" s="133">
        <f t="shared" si="3"/>
        <v>0.23055555555555554</v>
      </c>
      <c r="I24" s="133">
        <f t="shared" si="4"/>
        <v>0.23809523809523808</v>
      </c>
      <c r="J24" s="133">
        <f t="shared" si="5"/>
        <v>0.2467948717948718</v>
      </c>
      <c r="K24" s="133">
        <f t="shared" si="6"/>
        <v>0.2569444444444444</v>
      </c>
    </row>
    <row r="25" spans="1:11" s="91" customFormat="1" ht="12" customHeight="1">
      <c r="A25" s="230">
        <v>4</v>
      </c>
      <c r="B25" s="131">
        <f t="shared" si="0"/>
        <v>144</v>
      </c>
      <c r="C25" s="252">
        <f t="shared" si="1"/>
        <v>42</v>
      </c>
      <c r="D25" s="235" t="s">
        <v>518</v>
      </c>
      <c r="E25" s="233" t="s">
        <v>419</v>
      </c>
      <c r="F25" s="248"/>
      <c r="G25" s="133">
        <f t="shared" si="2"/>
        <v>0.234375</v>
      </c>
      <c r="H25" s="133">
        <f t="shared" si="3"/>
        <v>0.24166666666666664</v>
      </c>
      <c r="I25" s="133">
        <f t="shared" si="4"/>
        <v>0.25</v>
      </c>
      <c r="J25" s="133">
        <f t="shared" si="5"/>
        <v>0.2596153846153846</v>
      </c>
      <c r="K25" s="133">
        <f t="shared" si="6"/>
        <v>0.2708333333333333</v>
      </c>
    </row>
    <row r="26" spans="1:11" s="91" customFormat="1" ht="12" customHeight="1">
      <c r="A26" s="230">
        <v>3</v>
      </c>
      <c r="B26" s="131">
        <f t="shared" si="0"/>
        <v>141</v>
      </c>
      <c r="C26" s="252">
        <f t="shared" si="1"/>
        <v>45</v>
      </c>
      <c r="D26" s="229" t="s">
        <v>231</v>
      </c>
      <c r="E26" s="248" t="s">
        <v>58</v>
      </c>
      <c r="F26" s="248"/>
      <c r="G26" s="133">
        <f t="shared" si="2"/>
        <v>0.2421875</v>
      </c>
      <c r="H26" s="133">
        <f t="shared" si="3"/>
        <v>0.25</v>
      </c>
      <c r="I26" s="133">
        <f t="shared" si="4"/>
        <v>0.2589285714285714</v>
      </c>
      <c r="J26" s="133">
        <f t="shared" si="5"/>
        <v>0.2692307692307692</v>
      </c>
      <c r="K26" s="133">
        <f t="shared" si="6"/>
        <v>0.28125</v>
      </c>
    </row>
    <row r="27" spans="1:11" s="91" customFormat="1" ht="12" customHeight="1">
      <c r="A27" s="230">
        <v>2.5</v>
      </c>
      <c r="B27" s="131">
        <f t="shared" si="0"/>
        <v>138.5</v>
      </c>
      <c r="C27" s="252">
        <f t="shared" si="1"/>
        <v>47.5</v>
      </c>
      <c r="D27" s="235" t="s">
        <v>519</v>
      </c>
      <c r="E27" s="233" t="s">
        <v>58</v>
      </c>
      <c r="F27" s="248"/>
      <c r="G27" s="133">
        <f t="shared" si="2"/>
        <v>0.24869791666666666</v>
      </c>
      <c r="H27" s="133">
        <f t="shared" si="3"/>
        <v>0.2569444444444444</v>
      </c>
      <c r="I27" s="133">
        <f t="shared" si="4"/>
        <v>0.2663690476190476</v>
      </c>
      <c r="J27" s="133">
        <f t="shared" si="5"/>
        <v>0.27724358974358976</v>
      </c>
      <c r="K27" s="133">
        <f t="shared" si="6"/>
        <v>0.2899305555555556</v>
      </c>
    </row>
    <row r="28" spans="1:11" s="91" customFormat="1" ht="12" customHeight="1" thickBot="1">
      <c r="A28" s="230">
        <v>3.5</v>
      </c>
      <c r="B28" s="131">
        <f t="shared" si="0"/>
        <v>135</v>
      </c>
      <c r="C28" s="252">
        <f t="shared" si="1"/>
        <v>51</v>
      </c>
      <c r="D28" s="235" t="s">
        <v>520</v>
      </c>
      <c r="E28" s="248" t="s">
        <v>58</v>
      </c>
      <c r="F28" s="248"/>
      <c r="G28" s="133">
        <f t="shared" si="2"/>
        <v>0.2578125</v>
      </c>
      <c r="H28" s="133">
        <f t="shared" si="3"/>
        <v>0.26666666666666666</v>
      </c>
      <c r="I28" s="133">
        <f t="shared" si="4"/>
        <v>0.2767857142857143</v>
      </c>
      <c r="J28" s="133">
        <f t="shared" si="5"/>
        <v>0.28846153846153844</v>
      </c>
      <c r="K28" s="133">
        <f t="shared" si="6"/>
        <v>0.3020833333333333</v>
      </c>
    </row>
    <row r="29" spans="1:11" s="91" customFormat="1" ht="12" customHeight="1" thickBot="1" thickTop="1">
      <c r="A29" s="357">
        <v>4.5</v>
      </c>
      <c r="B29" s="363">
        <f aca="true" t="shared" si="7" ref="B29:B49">B28-A29</f>
        <v>130.5</v>
      </c>
      <c r="C29" s="364">
        <f aca="true" t="shared" si="8" ref="C29:C49">C28+A29</f>
        <v>55.5</v>
      </c>
      <c r="D29" s="365" t="s">
        <v>232</v>
      </c>
      <c r="E29" s="366" t="s">
        <v>58</v>
      </c>
      <c r="F29" s="366">
        <v>884</v>
      </c>
      <c r="G29" s="361">
        <f t="shared" si="2"/>
        <v>0.26953125</v>
      </c>
      <c r="H29" s="361">
        <f t="shared" si="3"/>
        <v>0.2791666666666667</v>
      </c>
      <c r="I29" s="361">
        <f t="shared" si="4"/>
        <v>0.2901785714285714</v>
      </c>
      <c r="J29" s="361">
        <f t="shared" si="5"/>
        <v>0.3028846153846154</v>
      </c>
      <c r="K29" s="361">
        <f t="shared" si="6"/>
        <v>0.3177083333333333</v>
      </c>
    </row>
    <row r="30" spans="1:11" s="91" customFormat="1" ht="12" customHeight="1" thickTop="1">
      <c r="A30" s="230">
        <v>4.5</v>
      </c>
      <c r="B30" s="131">
        <f t="shared" si="7"/>
        <v>126</v>
      </c>
      <c r="C30" s="252">
        <f t="shared" si="8"/>
        <v>60</v>
      </c>
      <c r="D30" s="229" t="s">
        <v>233</v>
      </c>
      <c r="E30" s="248" t="s">
        <v>49</v>
      </c>
      <c r="F30" s="248"/>
      <c r="G30" s="133">
        <f t="shared" si="2"/>
        <v>0.28125</v>
      </c>
      <c r="H30" s="133">
        <f t="shared" si="3"/>
        <v>0.29166666666666663</v>
      </c>
      <c r="I30" s="133">
        <f t="shared" si="4"/>
        <v>0.30357142857142855</v>
      </c>
      <c r="J30" s="133">
        <f t="shared" si="5"/>
        <v>0.3173076923076923</v>
      </c>
      <c r="K30" s="133">
        <f t="shared" si="6"/>
        <v>0.3333333333333333</v>
      </c>
    </row>
    <row r="31" spans="1:11" s="91" customFormat="1" ht="12" customHeight="1">
      <c r="A31" s="230">
        <v>5</v>
      </c>
      <c r="B31" s="131">
        <f t="shared" si="7"/>
        <v>121</v>
      </c>
      <c r="C31" s="252">
        <f t="shared" si="8"/>
        <v>65</v>
      </c>
      <c r="D31" s="229" t="s">
        <v>629</v>
      </c>
      <c r="E31" s="248" t="s">
        <v>632</v>
      </c>
      <c r="F31" s="248"/>
      <c r="G31" s="133">
        <f t="shared" si="2"/>
        <v>0.2942708333333333</v>
      </c>
      <c r="H31" s="133">
        <f t="shared" si="3"/>
        <v>0.3055555555555555</v>
      </c>
      <c r="I31" s="133">
        <f t="shared" si="4"/>
        <v>0.31845238095238093</v>
      </c>
      <c r="J31" s="133">
        <f t="shared" si="5"/>
        <v>0.3333333333333333</v>
      </c>
      <c r="K31" s="133">
        <f t="shared" si="6"/>
        <v>0.3506944444444444</v>
      </c>
    </row>
    <row r="32" spans="1:11" s="91" customFormat="1" ht="12" customHeight="1">
      <c r="A32" s="230">
        <v>2</v>
      </c>
      <c r="B32" s="131">
        <f t="shared" si="7"/>
        <v>119</v>
      </c>
      <c r="C32" s="252">
        <f>C31+A32</f>
        <v>67</v>
      </c>
      <c r="D32" s="229" t="s">
        <v>630</v>
      </c>
      <c r="E32" s="248" t="s">
        <v>632</v>
      </c>
      <c r="F32" s="248"/>
      <c r="G32" s="133">
        <f t="shared" si="2"/>
        <v>0.29947916666666663</v>
      </c>
      <c r="H32" s="133">
        <f t="shared" si="3"/>
        <v>0.3111111111111111</v>
      </c>
      <c r="I32" s="133">
        <f t="shared" si="4"/>
        <v>0.32440476190476186</v>
      </c>
      <c r="J32" s="133">
        <f t="shared" si="5"/>
        <v>0.33974358974358976</v>
      </c>
      <c r="K32" s="133">
        <f t="shared" si="6"/>
        <v>0.35763888888888884</v>
      </c>
    </row>
    <row r="33" spans="1:11" s="91" customFormat="1" ht="12" customHeight="1">
      <c r="A33" s="230">
        <v>2</v>
      </c>
      <c r="B33" s="131">
        <f t="shared" si="7"/>
        <v>117</v>
      </c>
      <c r="C33" s="252">
        <f>C32+A33</f>
        <v>69</v>
      </c>
      <c r="D33" s="229" t="s">
        <v>631</v>
      </c>
      <c r="E33" s="248" t="s">
        <v>632</v>
      </c>
      <c r="F33" s="248"/>
      <c r="G33" s="133">
        <f t="shared" si="2"/>
        <v>0.3046875</v>
      </c>
      <c r="H33" s="133">
        <f t="shared" si="3"/>
        <v>0.31666666666666665</v>
      </c>
      <c r="I33" s="133">
        <f t="shared" si="4"/>
        <v>0.33035714285714285</v>
      </c>
      <c r="J33" s="133">
        <f t="shared" si="5"/>
        <v>0.34615384615384615</v>
      </c>
      <c r="K33" s="133">
        <f t="shared" si="6"/>
        <v>0.3645833333333333</v>
      </c>
    </row>
    <row r="34" spans="1:11" s="91" customFormat="1" ht="12" customHeight="1">
      <c r="A34" s="230">
        <v>3</v>
      </c>
      <c r="B34" s="131">
        <f t="shared" si="7"/>
        <v>114</v>
      </c>
      <c r="C34" s="252">
        <f>C33+A34</f>
        <v>72</v>
      </c>
      <c r="D34" s="229" t="s">
        <v>633</v>
      </c>
      <c r="E34" s="248" t="s">
        <v>632</v>
      </c>
      <c r="F34" s="248"/>
      <c r="G34" s="133">
        <f t="shared" si="2"/>
        <v>0.3125</v>
      </c>
      <c r="H34" s="133">
        <f t="shared" si="3"/>
        <v>0.32499999999999996</v>
      </c>
      <c r="I34" s="133">
        <f t="shared" si="4"/>
        <v>0.3392857142857143</v>
      </c>
      <c r="J34" s="133">
        <f t="shared" si="5"/>
        <v>0.3557692307692307</v>
      </c>
      <c r="K34" s="133">
        <f t="shared" si="6"/>
        <v>0.375</v>
      </c>
    </row>
    <row r="35" spans="1:11" s="91" customFormat="1" ht="12" customHeight="1">
      <c r="A35" s="230">
        <v>4.5</v>
      </c>
      <c r="B35" s="131">
        <f t="shared" si="7"/>
        <v>109.5</v>
      </c>
      <c r="C35" s="252">
        <f>C34+A35</f>
        <v>76.5</v>
      </c>
      <c r="D35" s="229" t="s">
        <v>235</v>
      </c>
      <c r="E35" s="248"/>
      <c r="F35" s="248"/>
      <c r="G35" s="133">
        <f t="shared" si="2"/>
        <v>0.32421875</v>
      </c>
      <c r="H35" s="133">
        <f t="shared" si="3"/>
        <v>0.33749999999999997</v>
      </c>
      <c r="I35" s="133">
        <f t="shared" si="4"/>
        <v>0.3526785714285714</v>
      </c>
      <c r="J35" s="133">
        <f t="shared" si="5"/>
        <v>0.3701923076923077</v>
      </c>
      <c r="K35" s="133">
        <f t="shared" si="6"/>
        <v>0.390625</v>
      </c>
    </row>
    <row r="36" spans="1:11" s="91" customFormat="1" ht="12" customHeight="1">
      <c r="A36" s="230">
        <v>0</v>
      </c>
      <c r="B36" s="131">
        <f t="shared" si="7"/>
        <v>109.5</v>
      </c>
      <c r="C36" s="252">
        <f>C35+A36</f>
        <v>76.5</v>
      </c>
      <c r="D36" s="228" t="s">
        <v>234</v>
      </c>
      <c r="E36" s="248"/>
      <c r="F36" s="248">
        <v>386</v>
      </c>
      <c r="G36" s="133">
        <f t="shared" si="2"/>
        <v>0.32421875</v>
      </c>
      <c r="H36" s="133">
        <f t="shared" si="3"/>
        <v>0.33749999999999997</v>
      </c>
      <c r="I36" s="133">
        <f t="shared" si="4"/>
        <v>0.3526785714285714</v>
      </c>
      <c r="J36" s="133">
        <f t="shared" si="5"/>
        <v>0.3701923076923077</v>
      </c>
      <c r="K36" s="133">
        <f t="shared" si="6"/>
        <v>0.390625</v>
      </c>
    </row>
    <row r="37" spans="1:11" s="91" customFormat="1" ht="12" customHeight="1">
      <c r="A37" s="230">
        <v>1</v>
      </c>
      <c r="B37" s="131">
        <f t="shared" si="7"/>
        <v>108.5</v>
      </c>
      <c r="C37" s="252">
        <f t="shared" si="8"/>
        <v>77.5</v>
      </c>
      <c r="D37" s="229" t="s">
        <v>634</v>
      </c>
      <c r="E37" s="248" t="s">
        <v>236</v>
      </c>
      <c r="F37" s="248"/>
      <c r="G37" s="133">
        <f t="shared" si="2"/>
        <v>0.32682291666666663</v>
      </c>
      <c r="H37" s="133">
        <f t="shared" si="3"/>
        <v>0.3402777777777778</v>
      </c>
      <c r="I37" s="133">
        <f t="shared" si="4"/>
        <v>0.35565476190476186</v>
      </c>
      <c r="J37" s="133">
        <f t="shared" si="5"/>
        <v>0.3733974358974359</v>
      </c>
      <c r="K37" s="133">
        <f t="shared" si="6"/>
        <v>0.3940972222222222</v>
      </c>
    </row>
    <row r="38" spans="1:11" s="91" customFormat="1" ht="12" customHeight="1">
      <c r="A38" s="230">
        <v>4.5</v>
      </c>
      <c r="B38" s="131">
        <f t="shared" si="7"/>
        <v>104</v>
      </c>
      <c r="C38" s="252">
        <f t="shared" si="8"/>
        <v>82</v>
      </c>
      <c r="D38" s="229" t="s">
        <v>237</v>
      </c>
      <c r="E38" s="248" t="s">
        <v>236</v>
      </c>
      <c r="F38" s="248"/>
      <c r="G38" s="133">
        <f t="shared" si="2"/>
        <v>0.33854166666666663</v>
      </c>
      <c r="H38" s="133">
        <f t="shared" si="3"/>
        <v>0.35277777777777775</v>
      </c>
      <c r="I38" s="133">
        <f t="shared" si="4"/>
        <v>0.36904761904761907</v>
      </c>
      <c r="J38" s="133">
        <f t="shared" si="5"/>
        <v>0.38782051282051283</v>
      </c>
      <c r="K38" s="133">
        <f t="shared" si="6"/>
        <v>0.4097222222222222</v>
      </c>
    </row>
    <row r="39" spans="1:11" s="91" customFormat="1" ht="12" customHeight="1">
      <c r="A39" s="230">
        <v>4.5</v>
      </c>
      <c r="B39" s="131">
        <f t="shared" si="7"/>
        <v>99.5</v>
      </c>
      <c r="C39" s="252">
        <f>C38+A39</f>
        <v>86.5</v>
      </c>
      <c r="D39" s="235" t="s">
        <v>635</v>
      </c>
      <c r="E39" s="286" t="s">
        <v>521</v>
      </c>
      <c r="F39" s="248">
        <v>1134</v>
      </c>
      <c r="G39" s="133">
        <f t="shared" si="2"/>
        <v>0.35026041666666663</v>
      </c>
      <c r="H39" s="133">
        <f t="shared" si="3"/>
        <v>0.36527777777777776</v>
      </c>
      <c r="I39" s="133">
        <f t="shared" si="4"/>
        <v>0.38244047619047616</v>
      </c>
      <c r="J39" s="133">
        <f t="shared" si="5"/>
        <v>0.40224358974358976</v>
      </c>
      <c r="K39" s="133">
        <f t="shared" si="6"/>
        <v>0.4253472222222222</v>
      </c>
    </row>
    <row r="40" spans="1:11" s="91" customFormat="1" ht="12" customHeight="1">
      <c r="A40" s="230">
        <v>1.5</v>
      </c>
      <c r="B40" s="131">
        <f t="shared" si="7"/>
        <v>98</v>
      </c>
      <c r="C40" s="252">
        <f>C39+A40</f>
        <v>88</v>
      </c>
      <c r="D40" s="228" t="s">
        <v>218</v>
      </c>
      <c r="E40" s="248"/>
      <c r="F40" s="248"/>
      <c r="G40" s="133">
        <f t="shared" si="2"/>
        <v>0.35416666666666663</v>
      </c>
      <c r="H40" s="133">
        <f t="shared" si="3"/>
        <v>0.3694444444444444</v>
      </c>
      <c r="I40" s="133">
        <f t="shared" si="4"/>
        <v>0.38690476190476186</v>
      </c>
      <c r="J40" s="133">
        <f t="shared" si="5"/>
        <v>0.40705128205128205</v>
      </c>
      <c r="K40" s="133">
        <f t="shared" si="6"/>
        <v>0.4305555555555555</v>
      </c>
    </row>
    <row r="41" spans="1:11" s="91" customFormat="1" ht="12" customHeight="1">
      <c r="A41" s="230">
        <v>6</v>
      </c>
      <c r="B41" s="131">
        <f t="shared" si="7"/>
        <v>92</v>
      </c>
      <c r="C41" s="252">
        <f>C40+A41</f>
        <v>94</v>
      </c>
      <c r="D41" s="229" t="s">
        <v>238</v>
      </c>
      <c r="E41" s="233" t="s">
        <v>521</v>
      </c>
      <c r="F41" s="248"/>
      <c r="G41" s="133">
        <f t="shared" si="2"/>
        <v>0.36979166666666663</v>
      </c>
      <c r="H41" s="133">
        <f t="shared" si="3"/>
        <v>0.38611111111111107</v>
      </c>
      <c r="I41" s="133">
        <f t="shared" si="4"/>
        <v>0.40476190476190477</v>
      </c>
      <c r="J41" s="133">
        <f t="shared" si="5"/>
        <v>0.42628205128205127</v>
      </c>
      <c r="K41" s="133">
        <f t="shared" si="6"/>
        <v>0.4513888888888889</v>
      </c>
    </row>
    <row r="42" spans="1:11" s="91" customFormat="1" ht="12" customHeight="1">
      <c r="A42" s="230">
        <v>3</v>
      </c>
      <c r="B42" s="131">
        <f t="shared" si="7"/>
        <v>89</v>
      </c>
      <c r="C42" s="252">
        <f>C41+A42</f>
        <v>97</v>
      </c>
      <c r="D42" s="235" t="s">
        <v>522</v>
      </c>
      <c r="E42" s="233" t="s">
        <v>523</v>
      </c>
      <c r="F42" s="248"/>
      <c r="G42" s="133">
        <f t="shared" si="2"/>
        <v>0.37760416666666663</v>
      </c>
      <c r="H42" s="133">
        <f t="shared" si="3"/>
        <v>0.39444444444444443</v>
      </c>
      <c r="I42" s="133">
        <f t="shared" si="4"/>
        <v>0.41369047619047616</v>
      </c>
      <c r="J42" s="133">
        <f t="shared" si="5"/>
        <v>0.4358974358974359</v>
      </c>
      <c r="K42" s="133">
        <f t="shared" si="6"/>
        <v>0.4618055555555555</v>
      </c>
    </row>
    <row r="43" spans="1:11" s="91" customFormat="1" ht="12" customHeight="1">
      <c r="A43" s="230"/>
      <c r="B43" s="131">
        <f t="shared" si="7"/>
        <v>89</v>
      </c>
      <c r="C43" s="252">
        <f>C42+A43</f>
        <v>97</v>
      </c>
      <c r="D43" s="229" t="s">
        <v>239</v>
      </c>
      <c r="E43" s="233" t="s">
        <v>523</v>
      </c>
      <c r="F43" s="248"/>
      <c r="G43" s="133">
        <f t="shared" si="2"/>
        <v>0.37760416666666663</v>
      </c>
      <c r="H43" s="133">
        <f t="shared" si="3"/>
        <v>0.39444444444444443</v>
      </c>
      <c r="I43" s="133">
        <f t="shared" si="4"/>
        <v>0.41369047619047616</v>
      </c>
      <c r="J43" s="133">
        <f t="shared" si="5"/>
        <v>0.4358974358974359</v>
      </c>
      <c r="K43" s="133">
        <f t="shared" si="6"/>
        <v>0.4618055555555555</v>
      </c>
    </row>
    <row r="44" spans="1:11" s="91" customFormat="1" ht="12" customHeight="1">
      <c r="A44" s="230">
        <v>4</v>
      </c>
      <c r="B44" s="131">
        <f t="shared" si="7"/>
        <v>85</v>
      </c>
      <c r="C44" s="252">
        <f t="shared" si="8"/>
        <v>101</v>
      </c>
      <c r="D44" s="229" t="s">
        <v>979</v>
      </c>
      <c r="E44" s="233" t="s">
        <v>523</v>
      </c>
      <c r="F44" s="248"/>
      <c r="G44" s="133">
        <f t="shared" si="2"/>
        <v>0.3880208333333333</v>
      </c>
      <c r="H44" s="133">
        <f t="shared" si="3"/>
        <v>0.4055555555555555</v>
      </c>
      <c r="I44" s="133">
        <f t="shared" si="4"/>
        <v>0.4255952380952381</v>
      </c>
      <c r="J44" s="133">
        <f t="shared" si="5"/>
        <v>0.44871794871794873</v>
      </c>
      <c r="K44" s="133">
        <f t="shared" si="6"/>
        <v>0.4756944444444444</v>
      </c>
    </row>
    <row r="45" spans="1:11" s="91" customFormat="1" ht="12" customHeight="1" hidden="1">
      <c r="A45" s="230"/>
      <c r="B45" s="131">
        <f t="shared" si="7"/>
        <v>85</v>
      </c>
      <c r="C45" s="252">
        <f t="shared" si="8"/>
        <v>101</v>
      </c>
      <c r="D45" s="266"/>
      <c r="E45" s="238"/>
      <c r="F45" s="255"/>
      <c r="G45" s="133">
        <f t="shared" si="2"/>
        <v>0.3880208333333333</v>
      </c>
      <c r="H45" s="133">
        <f t="shared" si="3"/>
        <v>0.4055555555555555</v>
      </c>
      <c r="I45" s="133">
        <f t="shared" si="4"/>
        <v>0.4255952380952381</v>
      </c>
      <c r="J45" s="133">
        <f t="shared" si="5"/>
        <v>0.44871794871794873</v>
      </c>
      <c r="K45" s="133">
        <f t="shared" si="6"/>
        <v>0.4756944444444444</v>
      </c>
    </row>
    <row r="46" spans="1:11" s="91" customFormat="1" ht="12" customHeight="1" hidden="1">
      <c r="A46" s="131"/>
      <c r="B46" s="131">
        <f t="shared" si="7"/>
        <v>85</v>
      </c>
      <c r="C46" s="252">
        <f t="shared" si="8"/>
        <v>101</v>
      </c>
      <c r="D46" s="255"/>
      <c r="E46" s="205"/>
      <c r="F46" s="238"/>
      <c r="G46" s="133">
        <f t="shared" si="2"/>
        <v>0.3880208333333333</v>
      </c>
      <c r="H46" s="133">
        <f t="shared" si="3"/>
        <v>0.4055555555555555</v>
      </c>
      <c r="I46" s="133">
        <f t="shared" si="4"/>
        <v>0.4255952380952381</v>
      </c>
      <c r="J46" s="133">
        <f t="shared" si="5"/>
        <v>0.44871794871794873</v>
      </c>
      <c r="K46" s="133">
        <f t="shared" si="6"/>
        <v>0.4756944444444444</v>
      </c>
    </row>
    <row r="47" spans="1:11" s="88" customFormat="1" ht="12" customHeight="1" hidden="1">
      <c r="A47" s="252"/>
      <c r="B47" s="131">
        <f t="shared" si="7"/>
        <v>85</v>
      </c>
      <c r="C47" s="252">
        <f>C46+A47</f>
        <v>101</v>
      </c>
      <c r="D47" s="235"/>
      <c r="E47" s="206"/>
      <c r="F47" s="233"/>
      <c r="G47" s="133">
        <f t="shared" si="2"/>
        <v>0.3880208333333333</v>
      </c>
      <c r="H47" s="133">
        <f t="shared" si="3"/>
        <v>0.4055555555555555</v>
      </c>
      <c r="I47" s="133">
        <f t="shared" si="4"/>
        <v>0.4255952380952381</v>
      </c>
      <c r="J47" s="133">
        <f t="shared" si="5"/>
        <v>0.44871794871794873</v>
      </c>
      <c r="K47" s="133">
        <f t="shared" si="6"/>
        <v>0.4756944444444444</v>
      </c>
    </row>
    <row r="48" spans="1:11" s="88" customFormat="1" ht="12" customHeight="1" hidden="1">
      <c r="A48" s="252"/>
      <c r="B48" s="252">
        <f t="shared" si="7"/>
        <v>85</v>
      </c>
      <c r="C48" s="252">
        <f t="shared" si="8"/>
        <v>101</v>
      </c>
      <c r="D48" s="235"/>
      <c r="E48" s="206"/>
      <c r="F48" s="233"/>
      <c r="G48" s="133">
        <f t="shared" si="2"/>
        <v>0.3880208333333333</v>
      </c>
      <c r="H48" s="133">
        <f t="shared" si="3"/>
        <v>0.4055555555555555</v>
      </c>
      <c r="I48" s="133">
        <f t="shared" si="4"/>
        <v>0.4255952380952381</v>
      </c>
      <c r="J48" s="133">
        <f t="shared" si="5"/>
        <v>0.44871794871794873</v>
      </c>
      <c r="K48" s="133">
        <f t="shared" si="6"/>
        <v>0.4756944444444444</v>
      </c>
    </row>
    <row r="49" spans="1:11" s="88" customFormat="1" ht="12" customHeight="1">
      <c r="A49" s="252">
        <v>4.5</v>
      </c>
      <c r="B49" s="252">
        <f t="shared" si="7"/>
        <v>80.5</v>
      </c>
      <c r="C49" s="252">
        <f t="shared" si="8"/>
        <v>105.5</v>
      </c>
      <c r="D49" s="232" t="s">
        <v>240</v>
      </c>
      <c r="E49" s="248"/>
      <c r="F49" s="248">
        <v>257</v>
      </c>
      <c r="G49" s="133">
        <f t="shared" si="2"/>
        <v>0.3997395833333333</v>
      </c>
      <c r="H49" s="133">
        <f t="shared" si="3"/>
        <v>0.4180555555555555</v>
      </c>
      <c r="I49" s="133">
        <f t="shared" si="4"/>
        <v>0.43898809523809523</v>
      </c>
      <c r="J49" s="133">
        <f t="shared" si="5"/>
        <v>0.4631410256410256</v>
      </c>
      <c r="K49" s="133">
        <f t="shared" si="6"/>
        <v>0.4913194444444444</v>
      </c>
    </row>
    <row r="50" spans="1:11" s="148" customFormat="1" ht="12" customHeight="1">
      <c r="A50" s="262"/>
      <c r="B50" s="262"/>
      <c r="C50" s="262"/>
      <c r="D50" s="287" t="s">
        <v>19</v>
      </c>
      <c r="E50" s="244"/>
      <c r="F50" s="245"/>
      <c r="G50" s="146"/>
      <c r="H50" s="146"/>
      <c r="I50" s="146"/>
      <c r="J50" s="146"/>
      <c r="K50" s="146"/>
    </row>
    <row r="51" spans="1:12" s="88" customFormat="1" ht="12" customHeight="1">
      <c r="A51" s="230">
        <v>0</v>
      </c>
      <c r="B51" s="252">
        <f>B49</f>
        <v>80.5</v>
      </c>
      <c r="C51" s="252">
        <f>C49</f>
        <v>105.5</v>
      </c>
      <c r="D51" s="232" t="s">
        <v>240</v>
      </c>
      <c r="E51" s="248" t="s">
        <v>241</v>
      </c>
      <c r="F51" s="248"/>
      <c r="G51" s="132">
        <f>$L$6</f>
        <v>0.4583333333333333</v>
      </c>
      <c r="H51" s="132">
        <f>$L$6</f>
        <v>0.4583333333333333</v>
      </c>
      <c r="I51" s="132">
        <f>$L$6</f>
        <v>0.4583333333333333</v>
      </c>
      <c r="J51" s="132">
        <f>$M$6</f>
        <v>0.4583333333333333</v>
      </c>
      <c r="K51" s="132">
        <f>$M$6</f>
        <v>0.4583333333333333</v>
      </c>
      <c r="L51" s="134">
        <f>L50+A51</f>
        <v>0</v>
      </c>
    </row>
    <row r="52" spans="1:12" s="88" customFormat="1" ht="12" customHeight="1">
      <c r="A52" s="230">
        <v>1.5</v>
      </c>
      <c r="B52" s="252">
        <f aca="true" t="shared" si="9" ref="B52:B58">B51-A52</f>
        <v>79</v>
      </c>
      <c r="C52" s="252">
        <f aca="true" t="shared" si="10" ref="C52:C58">C51+A52</f>
        <v>107</v>
      </c>
      <c r="D52" s="228" t="s">
        <v>234</v>
      </c>
      <c r="E52" s="248"/>
      <c r="F52" s="248"/>
      <c r="G52" s="133">
        <f>SUM($G$51+$O$3*L52)</f>
        <v>0.4622395833333333</v>
      </c>
      <c r="H52" s="133">
        <f>SUM($H$51+$P$3*L52)</f>
        <v>0.46249999999999997</v>
      </c>
      <c r="I52" s="133">
        <f>SUM($I$51+$Q$3*L52)</f>
        <v>0.462797619047619</v>
      </c>
      <c r="J52" s="133">
        <f>SUM($J$51+$R$3*L52)</f>
        <v>0.4631410256410256</v>
      </c>
      <c r="K52" s="133">
        <f aca="true" t="shared" si="11" ref="K52:K90">SUM($K$51+$S$3*L52)</f>
        <v>0.46354166666666663</v>
      </c>
      <c r="L52" s="134">
        <f>L51+A52</f>
        <v>1.5</v>
      </c>
    </row>
    <row r="53" spans="1:12" s="88" customFormat="1" ht="12" customHeight="1">
      <c r="A53" s="230">
        <v>1.5</v>
      </c>
      <c r="B53" s="252">
        <f>B52-A53</f>
        <v>77.5</v>
      </c>
      <c r="C53" s="252">
        <f>C52+A53</f>
        <v>108.5</v>
      </c>
      <c r="D53" s="237" t="s">
        <v>1006</v>
      </c>
      <c r="E53" s="248"/>
      <c r="F53" s="248"/>
      <c r="G53" s="133">
        <f>SUM($G$51+$O$3*L53)</f>
        <v>0.4661458333333333</v>
      </c>
      <c r="H53" s="133">
        <f>SUM($H$51+$P$3*L53)</f>
        <v>0.4666666666666667</v>
      </c>
      <c r="I53" s="133">
        <f>SUM($I$51+$Q$3*L53)</f>
        <v>0.46726190476190477</v>
      </c>
      <c r="J53" s="133">
        <f>SUM($J$51+$R$3*L53)</f>
        <v>0.46794871794871795</v>
      </c>
      <c r="K53" s="133">
        <f>SUM($K$51+$S$3*L53)</f>
        <v>0.46875</v>
      </c>
      <c r="L53" s="134">
        <f>L52+A53</f>
        <v>3</v>
      </c>
    </row>
    <row r="54" spans="1:12" s="88" customFormat="1" ht="12" customHeight="1">
      <c r="A54" s="230">
        <v>1.5</v>
      </c>
      <c r="B54" s="252">
        <f>B53-A54</f>
        <v>76</v>
      </c>
      <c r="C54" s="252">
        <f>C53+A54</f>
        <v>110</v>
      </c>
      <c r="D54" s="229" t="s">
        <v>242</v>
      </c>
      <c r="E54" s="248" t="s">
        <v>243</v>
      </c>
      <c r="F54" s="248"/>
      <c r="G54" s="133">
        <f>SUM($G$51+$O$3*L54)</f>
        <v>0.4700520833333333</v>
      </c>
      <c r="H54" s="133">
        <f>SUM($H$51+$P$3*L54)</f>
        <v>0.4708333333333333</v>
      </c>
      <c r="I54" s="133">
        <f>SUM($I$51+$Q$3*L54)</f>
        <v>0.47172619047619047</v>
      </c>
      <c r="J54" s="133">
        <f>SUM($J$51+$R$3*L54)</f>
        <v>0.47275641025641024</v>
      </c>
      <c r="K54" s="133">
        <f>SUM($K$51+$S$3*L54)</f>
        <v>0.4739583333333333</v>
      </c>
      <c r="L54" s="134">
        <f>L53+A54</f>
        <v>4.5</v>
      </c>
    </row>
    <row r="55" spans="1:12" s="88" customFormat="1" ht="12" customHeight="1">
      <c r="A55" s="230">
        <v>4</v>
      </c>
      <c r="B55" s="252">
        <f t="shared" si="9"/>
        <v>72</v>
      </c>
      <c r="C55" s="252">
        <f t="shared" si="10"/>
        <v>114</v>
      </c>
      <c r="D55" s="235" t="s">
        <v>524</v>
      </c>
      <c r="E55" s="248" t="s">
        <v>243</v>
      </c>
      <c r="F55" s="248"/>
      <c r="G55" s="133">
        <f aca="true" t="shared" si="12" ref="G55:G90">SUM($G$51+$O$3*L55)</f>
        <v>0.48046875</v>
      </c>
      <c r="H55" s="133">
        <f aca="true" t="shared" si="13" ref="H55:H90">SUM($H$51+$P$3*L55)</f>
        <v>0.4819444444444444</v>
      </c>
      <c r="I55" s="133">
        <f aca="true" t="shared" si="14" ref="I55:I90">SUM($I$51+$Q$3*L55)</f>
        <v>0.4836309523809524</v>
      </c>
      <c r="J55" s="133">
        <f aca="true" t="shared" si="15" ref="J55:J90">SUM($J$51+$R$3*L55)</f>
        <v>0.4855769230769231</v>
      </c>
      <c r="K55" s="133">
        <f t="shared" si="11"/>
        <v>0.4878472222222222</v>
      </c>
      <c r="L55" s="134">
        <f aca="true" t="shared" si="16" ref="L55:L90">L54+A55</f>
        <v>8.5</v>
      </c>
    </row>
    <row r="56" spans="1:12" s="88" customFormat="1" ht="12" customHeight="1">
      <c r="A56" s="230">
        <v>1.5</v>
      </c>
      <c r="B56" s="252">
        <f t="shared" si="9"/>
        <v>70.5</v>
      </c>
      <c r="C56" s="252">
        <f t="shared" si="10"/>
        <v>115.5</v>
      </c>
      <c r="D56" s="235" t="s">
        <v>525</v>
      </c>
      <c r="E56" s="248" t="s">
        <v>243</v>
      </c>
      <c r="F56" s="248"/>
      <c r="G56" s="133">
        <f t="shared" si="12"/>
        <v>0.484375</v>
      </c>
      <c r="H56" s="133">
        <f t="shared" si="13"/>
        <v>0.4861111111111111</v>
      </c>
      <c r="I56" s="133">
        <f t="shared" si="14"/>
        <v>0.4880952380952381</v>
      </c>
      <c r="J56" s="133">
        <f t="shared" si="15"/>
        <v>0.49038461538461536</v>
      </c>
      <c r="K56" s="133">
        <f t="shared" si="11"/>
        <v>0.4930555555555555</v>
      </c>
      <c r="L56" s="134">
        <f t="shared" si="16"/>
        <v>10</v>
      </c>
    </row>
    <row r="57" spans="1:12" s="88" customFormat="1" ht="12" customHeight="1">
      <c r="A57" s="230">
        <v>1.5</v>
      </c>
      <c r="B57" s="252">
        <f t="shared" si="9"/>
        <v>69</v>
      </c>
      <c r="C57" s="252">
        <f t="shared" si="10"/>
        <v>117</v>
      </c>
      <c r="D57" s="235" t="s">
        <v>636</v>
      </c>
      <c r="E57" s="248" t="s">
        <v>243</v>
      </c>
      <c r="F57" s="248"/>
      <c r="G57" s="133">
        <f t="shared" si="12"/>
        <v>0.48828125</v>
      </c>
      <c r="H57" s="133">
        <f t="shared" si="13"/>
        <v>0.49027777777777776</v>
      </c>
      <c r="I57" s="133">
        <f t="shared" si="14"/>
        <v>0.4925595238095238</v>
      </c>
      <c r="J57" s="133">
        <f t="shared" si="15"/>
        <v>0.49519230769230765</v>
      </c>
      <c r="K57" s="133">
        <f t="shared" si="11"/>
        <v>0.49826388888888884</v>
      </c>
      <c r="L57" s="134">
        <f t="shared" si="16"/>
        <v>11.5</v>
      </c>
    </row>
    <row r="58" spans="1:12" s="88" customFormat="1" ht="12" customHeight="1">
      <c r="A58" s="230">
        <v>2</v>
      </c>
      <c r="B58" s="252">
        <f t="shared" si="9"/>
        <v>67</v>
      </c>
      <c r="C58" s="252">
        <f t="shared" si="10"/>
        <v>119</v>
      </c>
      <c r="D58" s="229" t="s">
        <v>244</v>
      </c>
      <c r="E58" s="248" t="s">
        <v>243</v>
      </c>
      <c r="F58" s="248"/>
      <c r="G58" s="133">
        <f t="shared" si="12"/>
        <v>0.4934895833333333</v>
      </c>
      <c r="H58" s="133">
        <f t="shared" si="13"/>
        <v>0.4958333333333333</v>
      </c>
      <c r="I58" s="133">
        <f t="shared" si="14"/>
        <v>0.49851190476190477</v>
      </c>
      <c r="J58" s="133">
        <f t="shared" si="15"/>
        <v>0.5016025641025641</v>
      </c>
      <c r="K58" s="133">
        <f t="shared" si="11"/>
        <v>0.5052083333333333</v>
      </c>
      <c r="L58" s="134">
        <f t="shared" si="16"/>
        <v>13.5</v>
      </c>
    </row>
    <row r="59" spans="1:12" s="88" customFormat="1" ht="12" customHeight="1">
      <c r="A59" s="230">
        <v>1.5</v>
      </c>
      <c r="B59" s="252">
        <f aca="true" t="shared" si="17" ref="B59:B65">B58-A59</f>
        <v>65.5</v>
      </c>
      <c r="C59" s="252">
        <f aca="true" t="shared" si="18" ref="C59:C65">C58+A59</f>
        <v>120.5</v>
      </c>
      <c r="D59" s="229" t="s">
        <v>637</v>
      </c>
      <c r="E59" s="248" t="s">
        <v>243</v>
      </c>
      <c r="F59" s="248"/>
      <c r="G59" s="133">
        <f t="shared" si="12"/>
        <v>0.4973958333333333</v>
      </c>
      <c r="H59" s="133">
        <f t="shared" si="13"/>
        <v>0.5</v>
      </c>
      <c r="I59" s="133">
        <f t="shared" si="14"/>
        <v>0.5029761904761905</v>
      </c>
      <c r="J59" s="133">
        <f t="shared" si="15"/>
        <v>0.5064102564102564</v>
      </c>
      <c r="K59" s="133">
        <f t="shared" si="11"/>
        <v>0.5104166666666666</v>
      </c>
      <c r="L59" s="134">
        <f t="shared" si="16"/>
        <v>15</v>
      </c>
    </row>
    <row r="60" spans="1:12" s="88" customFormat="1" ht="12" customHeight="1">
      <c r="A60" s="230">
        <v>2</v>
      </c>
      <c r="B60" s="252">
        <f t="shared" si="17"/>
        <v>63.5</v>
      </c>
      <c r="C60" s="252">
        <f t="shared" si="18"/>
        <v>122.5</v>
      </c>
      <c r="D60" s="229" t="s">
        <v>638</v>
      </c>
      <c r="E60" s="248" t="s">
        <v>243</v>
      </c>
      <c r="F60" s="248"/>
      <c r="G60" s="133">
        <f t="shared" si="12"/>
        <v>0.5026041666666666</v>
      </c>
      <c r="H60" s="133">
        <f t="shared" si="13"/>
        <v>0.5055555555555555</v>
      </c>
      <c r="I60" s="133">
        <f t="shared" si="14"/>
        <v>0.5089285714285714</v>
      </c>
      <c r="J60" s="133">
        <f t="shared" si="15"/>
        <v>0.5128205128205128</v>
      </c>
      <c r="K60" s="133">
        <f t="shared" si="11"/>
        <v>0.517361111111111</v>
      </c>
      <c r="L60" s="134">
        <f t="shared" si="16"/>
        <v>17</v>
      </c>
    </row>
    <row r="61" spans="1:12" s="88" customFormat="1" ht="12" customHeight="1">
      <c r="A61" s="230">
        <v>1</v>
      </c>
      <c r="B61" s="252">
        <f t="shared" si="17"/>
        <v>62.5</v>
      </c>
      <c r="C61" s="252">
        <f t="shared" si="18"/>
        <v>123.5</v>
      </c>
      <c r="D61" s="229" t="s">
        <v>639</v>
      </c>
      <c r="E61" s="248" t="s">
        <v>243</v>
      </c>
      <c r="F61" s="248"/>
      <c r="G61" s="133">
        <f t="shared" si="12"/>
        <v>0.5052083333333333</v>
      </c>
      <c r="H61" s="133">
        <f t="shared" si="13"/>
        <v>0.5083333333333333</v>
      </c>
      <c r="I61" s="133">
        <f t="shared" si="14"/>
        <v>0.5119047619047619</v>
      </c>
      <c r="J61" s="133">
        <f t="shared" si="15"/>
        <v>0.516025641025641</v>
      </c>
      <c r="K61" s="133">
        <f t="shared" si="11"/>
        <v>0.5208333333333333</v>
      </c>
      <c r="L61" s="134">
        <f t="shared" si="16"/>
        <v>18</v>
      </c>
    </row>
    <row r="62" spans="1:12" s="88" customFormat="1" ht="12" customHeight="1">
      <c r="A62" s="230">
        <v>1.5</v>
      </c>
      <c r="B62" s="252">
        <f t="shared" si="17"/>
        <v>61</v>
      </c>
      <c r="C62" s="252">
        <f t="shared" si="18"/>
        <v>125</v>
      </c>
      <c r="D62" s="229" t="s">
        <v>640</v>
      </c>
      <c r="E62" s="248" t="s">
        <v>243</v>
      </c>
      <c r="F62" s="248"/>
      <c r="G62" s="133">
        <f t="shared" si="12"/>
        <v>0.5091145833333333</v>
      </c>
      <c r="H62" s="133">
        <f t="shared" si="13"/>
        <v>0.5125</v>
      </c>
      <c r="I62" s="133">
        <f t="shared" si="14"/>
        <v>0.5163690476190476</v>
      </c>
      <c r="J62" s="133">
        <f t="shared" si="15"/>
        <v>0.5208333333333333</v>
      </c>
      <c r="K62" s="133">
        <f t="shared" si="11"/>
        <v>0.5260416666666666</v>
      </c>
      <c r="L62" s="134">
        <f t="shared" si="16"/>
        <v>19.5</v>
      </c>
    </row>
    <row r="63" spans="1:12" s="88" customFormat="1" ht="12" customHeight="1">
      <c r="A63" s="230">
        <v>1</v>
      </c>
      <c r="B63" s="252">
        <f t="shared" si="17"/>
        <v>60</v>
      </c>
      <c r="C63" s="252">
        <f t="shared" si="18"/>
        <v>126</v>
      </c>
      <c r="D63" s="229" t="s">
        <v>245</v>
      </c>
      <c r="E63" s="248" t="s">
        <v>243</v>
      </c>
      <c r="F63" s="248"/>
      <c r="G63" s="133">
        <f t="shared" si="12"/>
        <v>0.51171875</v>
      </c>
      <c r="H63" s="133">
        <f t="shared" si="13"/>
        <v>0.5152777777777777</v>
      </c>
      <c r="I63" s="133">
        <f t="shared" si="14"/>
        <v>0.519345238095238</v>
      </c>
      <c r="J63" s="133">
        <f t="shared" si="15"/>
        <v>0.5240384615384616</v>
      </c>
      <c r="K63" s="133">
        <f t="shared" si="11"/>
        <v>0.5295138888888888</v>
      </c>
      <c r="L63" s="134">
        <f t="shared" si="16"/>
        <v>20.5</v>
      </c>
    </row>
    <row r="64" spans="1:12" s="88" customFormat="1" ht="12" customHeight="1">
      <c r="A64" s="230">
        <v>1.5</v>
      </c>
      <c r="B64" s="252">
        <f t="shared" si="17"/>
        <v>58.5</v>
      </c>
      <c r="C64" s="252">
        <f t="shared" si="18"/>
        <v>127.5</v>
      </c>
      <c r="D64" s="229" t="s">
        <v>642</v>
      </c>
      <c r="E64" s="248" t="s">
        <v>643</v>
      </c>
      <c r="F64" s="248"/>
      <c r="G64" s="133">
        <f t="shared" si="12"/>
        <v>0.515625</v>
      </c>
      <c r="H64" s="133">
        <f t="shared" si="13"/>
        <v>0.5194444444444444</v>
      </c>
      <c r="I64" s="133">
        <f t="shared" si="14"/>
        <v>0.5238095238095237</v>
      </c>
      <c r="J64" s="133">
        <f t="shared" si="15"/>
        <v>0.5288461538461539</v>
      </c>
      <c r="K64" s="133">
        <f t="shared" si="11"/>
        <v>0.5347222222222222</v>
      </c>
      <c r="L64" s="134">
        <f t="shared" si="16"/>
        <v>22</v>
      </c>
    </row>
    <row r="65" spans="1:12" s="88" customFormat="1" ht="12" customHeight="1">
      <c r="A65" s="230">
        <v>3.5</v>
      </c>
      <c r="B65" s="252">
        <f t="shared" si="17"/>
        <v>55</v>
      </c>
      <c r="C65" s="252">
        <f t="shared" si="18"/>
        <v>131</v>
      </c>
      <c r="D65" s="229" t="s">
        <v>246</v>
      </c>
      <c r="E65" s="248" t="s">
        <v>247</v>
      </c>
      <c r="F65" s="248">
        <v>450</v>
      </c>
      <c r="G65" s="133">
        <f t="shared" si="12"/>
        <v>0.5247395833333333</v>
      </c>
      <c r="H65" s="133">
        <f t="shared" si="13"/>
        <v>0.5291666666666667</v>
      </c>
      <c r="I65" s="133">
        <f t="shared" si="14"/>
        <v>0.5342261904761905</v>
      </c>
      <c r="J65" s="133">
        <f t="shared" si="15"/>
        <v>0.5400641025641025</v>
      </c>
      <c r="K65" s="133">
        <f t="shared" si="11"/>
        <v>0.546875</v>
      </c>
      <c r="L65" s="134">
        <f t="shared" si="16"/>
        <v>25.5</v>
      </c>
    </row>
    <row r="66" spans="1:12" s="88" customFormat="1" ht="12" customHeight="1">
      <c r="A66" s="230">
        <v>1</v>
      </c>
      <c r="B66" s="252">
        <f aca="true" t="shared" si="19" ref="B66:B73">B65-A66</f>
        <v>54</v>
      </c>
      <c r="C66" s="252">
        <f aca="true" t="shared" si="20" ref="C66:C73">C65+A66</f>
        <v>132</v>
      </c>
      <c r="D66" s="235" t="s">
        <v>526</v>
      </c>
      <c r="E66" s="248" t="s">
        <v>247</v>
      </c>
      <c r="F66" s="248"/>
      <c r="G66" s="133">
        <f t="shared" si="12"/>
        <v>0.52734375</v>
      </c>
      <c r="H66" s="133">
        <f t="shared" si="13"/>
        <v>0.5319444444444444</v>
      </c>
      <c r="I66" s="133">
        <f t="shared" si="14"/>
        <v>0.5372023809523809</v>
      </c>
      <c r="J66" s="133">
        <f t="shared" si="15"/>
        <v>0.5432692307692307</v>
      </c>
      <c r="K66" s="133">
        <f t="shared" si="11"/>
        <v>0.5503472222222222</v>
      </c>
      <c r="L66" s="134">
        <f t="shared" si="16"/>
        <v>26.5</v>
      </c>
    </row>
    <row r="67" spans="1:12" s="88" customFormat="1" ht="12" customHeight="1">
      <c r="A67" s="230">
        <v>2.5</v>
      </c>
      <c r="B67" s="252">
        <f t="shared" si="19"/>
        <v>51.5</v>
      </c>
      <c r="C67" s="252">
        <f t="shared" si="20"/>
        <v>134.5</v>
      </c>
      <c r="D67" s="229" t="s">
        <v>248</v>
      </c>
      <c r="E67" s="248" t="s">
        <v>247</v>
      </c>
      <c r="F67" s="248"/>
      <c r="G67" s="133">
        <f t="shared" si="12"/>
        <v>0.5338541666666666</v>
      </c>
      <c r="H67" s="133">
        <f t="shared" si="13"/>
        <v>0.5388888888888889</v>
      </c>
      <c r="I67" s="133">
        <f t="shared" si="14"/>
        <v>0.5446428571428571</v>
      </c>
      <c r="J67" s="133">
        <f t="shared" si="15"/>
        <v>0.5512820512820513</v>
      </c>
      <c r="K67" s="133">
        <f t="shared" si="11"/>
        <v>0.5590277777777778</v>
      </c>
      <c r="L67" s="134">
        <f t="shared" si="16"/>
        <v>29</v>
      </c>
    </row>
    <row r="68" spans="1:12" s="88" customFormat="1" ht="12" customHeight="1">
      <c r="A68" s="230">
        <v>1.5</v>
      </c>
      <c r="B68" s="252">
        <f t="shared" si="19"/>
        <v>50</v>
      </c>
      <c r="C68" s="252">
        <f t="shared" si="20"/>
        <v>136</v>
      </c>
      <c r="D68" s="235" t="s">
        <v>527</v>
      </c>
      <c r="E68" s="248" t="s">
        <v>641</v>
      </c>
      <c r="F68" s="248"/>
      <c r="G68" s="133">
        <f t="shared" si="12"/>
        <v>0.5377604166666666</v>
      </c>
      <c r="H68" s="133">
        <f t="shared" si="13"/>
        <v>0.5430555555555555</v>
      </c>
      <c r="I68" s="133">
        <f t="shared" si="14"/>
        <v>0.5491071428571428</v>
      </c>
      <c r="J68" s="133">
        <f t="shared" si="15"/>
        <v>0.5560897435897436</v>
      </c>
      <c r="K68" s="133">
        <f t="shared" si="11"/>
        <v>0.564236111111111</v>
      </c>
      <c r="L68" s="134">
        <f t="shared" si="16"/>
        <v>30.5</v>
      </c>
    </row>
    <row r="69" spans="1:12" s="88" customFormat="1" ht="12" customHeight="1">
      <c r="A69" s="230">
        <v>0.5</v>
      </c>
      <c r="B69" s="252">
        <f t="shared" si="19"/>
        <v>49.5</v>
      </c>
      <c r="C69" s="252">
        <f t="shared" si="20"/>
        <v>136.5</v>
      </c>
      <c r="D69" s="235" t="s">
        <v>528</v>
      </c>
      <c r="E69" s="248" t="s">
        <v>641</v>
      </c>
      <c r="F69" s="248"/>
      <c r="G69" s="133">
        <f t="shared" si="12"/>
        <v>0.5390625</v>
      </c>
      <c r="H69" s="133">
        <f t="shared" si="13"/>
        <v>0.5444444444444444</v>
      </c>
      <c r="I69" s="133">
        <f t="shared" si="14"/>
        <v>0.550595238095238</v>
      </c>
      <c r="J69" s="133">
        <f t="shared" si="15"/>
        <v>0.5576923076923077</v>
      </c>
      <c r="K69" s="133">
        <f t="shared" si="11"/>
        <v>0.5659722222222222</v>
      </c>
      <c r="L69" s="134">
        <f t="shared" si="16"/>
        <v>31</v>
      </c>
    </row>
    <row r="70" spans="1:12" s="88" customFormat="1" ht="12" customHeight="1">
      <c r="A70" s="230">
        <v>1</v>
      </c>
      <c r="B70" s="252">
        <f t="shared" si="19"/>
        <v>48.5</v>
      </c>
      <c r="C70" s="252">
        <f t="shared" si="20"/>
        <v>137.5</v>
      </c>
      <c r="D70" s="235" t="s">
        <v>529</v>
      </c>
      <c r="E70" s="248" t="s">
        <v>641</v>
      </c>
      <c r="F70" s="248"/>
      <c r="G70" s="133">
        <f t="shared" si="12"/>
        <v>0.5416666666666666</v>
      </c>
      <c r="H70" s="133">
        <f t="shared" si="13"/>
        <v>0.5472222222222222</v>
      </c>
      <c r="I70" s="133">
        <f t="shared" si="14"/>
        <v>0.5535714285714286</v>
      </c>
      <c r="J70" s="133">
        <f t="shared" si="15"/>
        <v>0.5608974358974359</v>
      </c>
      <c r="K70" s="133">
        <f t="shared" si="11"/>
        <v>0.5694444444444444</v>
      </c>
      <c r="L70" s="134">
        <f t="shared" si="16"/>
        <v>32</v>
      </c>
    </row>
    <row r="71" spans="1:12" s="88" customFormat="1" ht="12" customHeight="1">
      <c r="A71" s="230">
        <v>2</v>
      </c>
      <c r="B71" s="252">
        <f t="shared" si="19"/>
        <v>46.5</v>
      </c>
      <c r="C71" s="252">
        <f t="shared" si="20"/>
        <v>139.5</v>
      </c>
      <c r="D71" s="235" t="s">
        <v>646</v>
      </c>
      <c r="E71" s="248" t="s">
        <v>641</v>
      </c>
      <c r="F71" s="248"/>
      <c r="G71" s="133">
        <f t="shared" si="12"/>
        <v>0.546875</v>
      </c>
      <c r="H71" s="133">
        <f t="shared" si="13"/>
        <v>0.5527777777777777</v>
      </c>
      <c r="I71" s="133">
        <f t="shared" si="14"/>
        <v>0.5595238095238095</v>
      </c>
      <c r="J71" s="133">
        <f t="shared" si="15"/>
        <v>0.5673076923076923</v>
      </c>
      <c r="K71" s="133">
        <f t="shared" si="11"/>
        <v>0.5763888888888888</v>
      </c>
      <c r="L71" s="134">
        <f t="shared" si="16"/>
        <v>34</v>
      </c>
    </row>
    <row r="72" spans="1:12" s="88" customFormat="1" ht="12" customHeight="1">
      <c r="A72" s="230">
        <v>2.5</v>
      </c>
      <c r="B72" s="252">
        <f t="shared" si="19"/>
        <v>44</v>
      </c>
      <c r="C72" s="252">
        <f t="shared" si="20"/>
        <v>142</v>
      </c>
      <c r="D72" s="229" t="s">
        <v>249</v>
      </c>
      <c r="E72" s="248" t="s">
        <v>641</v>
      </c>
      <c r="F72" s="248"/>
      <c r="G72" s="133">
        <f t="shared" si="12"/>
        <v>0.5533854166666666</v>
      </c>
      <c r="H72" s="133">
        <f t="shared" si="13"/>
        <v>0.5597222222222222</v>
      </c>
      <c r="I72" s="133">
        <f t="shared" si="14"/>
        <v>0.5669642857142857</v>
      </c>
      <c r="J72" s="133">
        <f t="shared" si="15"/>
        <v>0.5753205128205128</v>
      </c>
      <c r="K72" s="133">
        <f t="shared" si="11"/>
        <v>0.5850694444444444</v>
      </c>
      <c r="L72" s="134">
        <f t="shared" si="16"/>
        <v>36.5</v>
      </c>
    </row>
    <row r="73" spans="1:12" s="88" customFormat="1" ht="12" customHeight="1">
      <c r="A73" s="230">
        <v>2.5</v>
      </c>
      <c r="B73" s="252">
        <f t="shared" si="19"/>
        <v>41.5</v>
      </c>
      <c r="C73" s="252">
        <f t="shared" si="20"/>
        <v>144.5</v>
      </c>
      <c r="D73" s="235" t="s">
        <v>530</v>
      </c>
      <c r="E73" s="248" t="s">
        <v>641</v>
      </c>
      <c r="F73" s="248"/>
      <c r="G73" s="133">
        <f t="shared" si="12"/>
        <v>0.5598958333333333</v>
      </c>
      <c r="H73" s="133">
        <f t="shared" si="13"/>
        <v>0.5666666666666667</v>
      </c>
      <c r="I73" s="133">
        <f t="shared" si="14"/>
        <v>0.5744047619047619</v>
      </c>
      <c r="J73" s="133">
        <f t="shared" si="15"/>
        <v>0.5833333333333333</v>
      </c>
      <c r="K73" s="133">
        <f t="shared" si="11"/>
        <v>0.59375</v>
      </c>
      <c r="L73" s="134">
        <f t="shared" si="16"/>
        <v>39</v>
      </c>
    </row>
    <row r="74" spans="1:12" s="88" customFormat="1" ht="12" customHeight="1">
      <c r="A74" s="230">
        <v>1.5</v>
      </c>
      <c r="B74" s="252">
        <f>B73-A74</f>
        <v>40</v>
      </c>
      <c r="C74" s="252">
        <f>C73+A74</f>
        <v>146</v>
      </c>
      <c r="D74" s="235" t="s">
        <v>1007</v>
      </c>
      <c r="E74" s="248" t="s">
        <v>641</v>
      </c>
      <c r="F74" s="248"/>
      <c r="G74" s="133">
        <f>SUM($G$51+$O$3*L74)</f>
        <v>0.5638020833333333</v>
      </c>
      <c r="H74" s="133">
        <f>SUM($H$51+$P$3*L74)</f>
        <v>0.5708333333333333</v>
      </c>
      <c r="I74" s="133">
        <f>SUM($I$51+$Q$3*L74)</f>
        <v>0.5788690476190476</v>
      </c>
      <c r="J74" s="133">
        <f>SUM($J$51+$R$3*L74)</f>
        <v>0.5881410256410255</v>
      </c>
      <c r="K74" s="133">
        <f>SUM($K$51+$S$3*L74)</f>
        <v>0.5989583333333333</v>
      </c>
      <c r="L74" s="134">
        <f>L73+A74</f>
        <v>40.5</v>
      </c>
    </row>
    <row r="75" spans="1:12" s="88" customFormat="1" ht="12" customHeight="1">
      <c r="A75" s="230">
        <v>1</v>
      </c>
      <c r="B75" s="252">
        <f>B74-A75</f>
        <v>39</v>
      </c>
      <c r="C75" s="252">
        <f>C74+A75</f>
        <v>147</v>
      </c>
      <c r="D75" s="229" t="s">
        <v>250</v>
      </c>
      <c r="E75" s="248" t="s">
        <v>644</v>
      </c>
      <c r="F75" s="248">
        <v>350</v>
      </c>
      <c r="G75" s="133">
        <f>SUM($G$51+$O$3*L75)</f>
        <v>0.56640625</v>
      </c>
      <c r="H75" s="133">
        <f>SUM($H$51+$P$3*L75)</f>
        <v>0.5736111111111111</v>
      </c>
      <c r="I75" s="133">
        <f>SUM($I$51+$Q$3*L75)</f>
        <v>0.581845238095238</v>
      </c>
      <c r="J75" s="133">
        <f>SUM($J$51+$R$3*L75)</f>
        <v>0.5913461538461539</v>
      </c>
      <c r="K75" s="133">
        <f>SUM($K$51+$S$3*L75)</f>
        <v>0.6024305555555556</v>
      </c>
      <c r="L75" s="134">
        <f>L74+A75</f>
        <v>41.5</v>
      </c>
    </row>
    <row r="76" spans="1:12" s="88" customFormat="1" ht="12" customHeight="1">
      <c r="A76" s="230">
        <v>1.5</v>
      </c>
      <c r="B76" s="252">
        <f aca="true" t="shared" si="21" ref="B76:B90">B75-A76</f>
        <v>37.5</v>
      </c>
      <c r="C76" s="252">
        <f aca="true" t="shared" si="22" ref="C76:C90">C75+A76</f>
        <v>148.5</v>
      </c>
      <c r="D76" s="229" t="s">
        <v>252</v>
      </c>
      <c r="E76" s="248" t="s">
        <v>644</v>
      </c>
      <c r="F76" s="248"/>
      <c r="G76" s="133">
        <f t="shared" si="12"/>
        <v>0.5703125</v>
      </c>
      <c r="H76" s="133">
        <f t="shared" si="13"/>
        <v>0.5777777777777777</v>
      </c>
      <c r="I76" s="133">
        <f t="shared" si="14"/>
        <v>0.5863095238095237</v>
      </c>
      <c r="J76" s="133">
        <f t="shared" si="15"/>
        <v>0.5961538461538461</v>
      </c>
      <c r="K76" s="133">
        <f t="shared" si="11"/>
        <v>0.6076388888888888</v>
      </c>
      <c r="L76" s="134">
        <f t="shared" si="16"/>
        <v>43</v>
      </c>
    </row>
    <row r="77" spans="1:12" s="88" customFormat="1" ht="12" customHeight="1">
      <c r="A77" s="230">
        <v>1</v>
      </c>
      <c r="B77" s="252">
        <f t="shared" si="21"/>
        <v>36.5</v>
      </c>
      <c r="C77" s="252">
        <f t="shared" si="22"/>
        <v>149.5</v>
      </c>
      <c r="D77" s="229" t="s">
        <v>253</v>
      </c>
      <c r="E77" s="248" t="s">
        <v>644</v>
      </c>
      <c r="F77" s="248"/>
      <c r="G77" s="133">
        <f t="shared" si="12"/>
        <v>0.5729166666666666</v>
      </c>
      <c r="H77" s="133">
        <f t="shared" si="13"/>
        <v>0.5805555555555555</v>
      </c>
      <c r="I77" s="133">
        <f t="shared" si="14"/>
        <v>0.5892857142857142</v>
      </c>
      <c r="J77" s="133">
        <f t="shared" si="15"/>
        <v>0.5993589743589743</v>
      </c>
      <c r="K77" s="133">
        <f t="shared" si="11"/>
        <v>0.611111111111111</v>
      </c>
      <c r="L77" s="134">
        <f t="shared" si="16"/>
        <v>44</v>
      </c>
    </row>
    <row r="78" spans="1:12" s="88" customFormat="1" ht="12" customHeight="1">
      <c r="A78" s="230">
        <v>2.5</v>
      </c>
      <c r="B78" s="252">
        <f t="shared" si="21"/>
        <v>34</v>
      </c>
      <c r="C78" s="252">
        <f t="shared" si="22"/>
        <v>152</v>
      </c>
      <c r="D78" s="229" t="s">
        <v>254</v>
      </c>
      <c r="E78" s="248" t="s">
        <v>641</v>
      </c>
      <c r="F78" s="248">
        <v>626</v>
      </c>
      <c r="G78" s="133">
        <f t="shared" si="12"/>
        <v>0.5794270833333333</v>
      </c>
      <c r="H78" s="133">
        <f t="shared" si="13"/>
        <v>0.5874999999999999</v>
      </c>
      <c r="I78" s="133">
        <f t="shared" si="14"/>
        <v>0.5967261904761905</v>
      </c>
      <c r="J78" s="133">
        <f t="shared" si="15"/>
        <v>0.6073717948717948</v>
      </c>
      <c r="K78" s="133">
        <f t="shared" si="11"/>
        <v>0.6197916666666666</v>
      </c>
      <c r="L78" s="134">
        <f t="shared" si="16"/>
        <v>46.5</v>
      </c>
    </row>
    <row r="79" spans="1:12" s="88" customFormat="1" ht="12" customHeight="1">
      <c r="A79" s="230">
        <v>2</v>
      </c>
      <c r="B79" s="252">
        <f t="shared" si="21"/>
        <v>32</v>
      </c>
      <c r="C79" s="252">
        <f t="shared" si="22"/>
        <v>154</v>
      </c>
      <c r="D79" s="239" t="s">
        <v>255</v>
      </c>
      <c r="E79" s="362" t="s">
        <v>251</v>
      </c>
      <c r="F79" s="362">
        <v>907</v>
      </c>
      <c r="G79" s="133">
        <f t="shared" si="12"/>
        <v>0.5846354166666666</v>
      </c>
      <c r="H79" s="133">
        <f t="shared" si="13"/>
        <v>0.5930555555555556</v>
      </c>
      <c r="I79" s="133">
        <f t="shared" si="14"/>
        <v>0.6026785714285714</v>
      </c>
      <c r="J79" s="133">
        <f t="shared" si="15"/>
        <v>0.6137820512820513</v>
      </c>
      <c r="K79" s="133">
        <f t="shared" si="11"/>
        <v>0.626736111111111</v>
      </c>
      <c r="L79" s="134">
        <f t="shared" si="16"/>
        <v>48.5</v>
      </c>
    </row>
    <row r="80" spans="1:12" s="88" customFormat="1" ht="12" customHeight="1">
      <c r="A80" s="230">
        <v>4</v>
      </c>
      <c r="B80" s="252">
        <f t="shared" si="21"/>
        <v>28</v>
      </c>
      <c r="C80" s="252">
        <f t="shared" si="22"/>
        <v>158</v>
      </c>
      <c r="D80" s="228" t="s">
        <v>256</v>
      </c>
      <c r="E80" s="248"/>
      <c r="F80" s="248"/>
      <c r="G80" s="133">
        <f t="shared" si="12"/>
        <v>0.5950520833333333</v>
      </c>
      <c r="H80" s="133">
        <f t="shared" si="13"/>
        <v>0.6041666666666666</v>
      </c>
      <c r="I80" s="133">
        <f t="shared" si="14"/>
        <v>0.6145833333333333</v>
      </c>
      <c r="J80" s="133">
        <f t="shared" si="15"/>
        <v>0.6266025641025641</v>
      </c>
      <c r="K80" s="133">
        <f t="shared" si="11"/>
        <v>0.640625</v>
      </c>
      <c r="L80" s="134">
        <f t="shared" si="16"/>
        <v>52.5</v>
      </c>
    </row>
    <row r="81" spans="1:12" s="88" customFormat="1" ht="12" customHeight="1">
      <c r="A81" s="230">
        <v>3</v>
      </c>
      <c r="B81" s="252">
        <f t="shared" si="21"/>
        <v>25</v>
      </c>
      <c r="C81" s="252">
        <f t="shared" si="22"/>
        <v>161</v>
      </c>
      <c r="D81" s="237" t="s">
        <v>968</v>
      </c>
      <c r="E81" s="248" t="s">
        <v>76</v>
      </c>
      <c r="F81" s="248"/>
      <c r="G81" s="133">
        <f t="shared" si="12"/>
        <v>0.6028645833333333</v>
      </c>
      <c r="H81" s="133">
        <f t="shared" si="13"/>
        <v>0.6124999999999999</v>
      </c>
      <c r="I81" s="133">
        <f t="shared" si="14"/>
        <v>0.6235119047619048</v>
      </c>
      <c r="J81" s="133">
        <f t="shared" si="15"/>
        <v>0.6362179487179487</v>
      </c>
      <c r="K81" s="133">
        <f t="shared" si="11"/>
        <v>0.6510416666666666</v>
      </c>
      <c r="L81" s="134">
        <f t="shared" si="16"/>
        <v>55.5</v>
      </c>
    </row>
    <row r="82" spans="1:12" s="88" customFormat="1" ht="12" customHeight="1">
      <c r="A82" s="230">
        <v>2</v>
      </c>
      <c r="B82" s="252">
        <f t="shared" si="21"/>
        <v>23</v>
      </c>
      <c r="C82" s="252">
        <f t="shared" si="22"/>
        <v>163</v>
      </c>
      <c r="D82" s="237" t="s">
        <v>531</v>
      </c>
      <c r="E82" s="248" t="s">
        <v>76</v>
      </c>
      <c r="F82" s="248"/>
      <c r="G82" s="133">
        <f t="shared" si="12"/>
        <v>0.6080729166666666</v>
      </c>
      <c r="H82" s="133">
        <f t="shared" si="13"/>
        <v>0.6180555555555556</v>
      </c>
      <c r="I82" s="133">
        <f t="shared" si="14"/>
        <v>0.6294642857142857</v>
      </c>
      <c r="J82" s="133">
        <f t="shared" si="15"/>
        <v>0.6426282051282051</v>
      </c>
      <c r="K82" s="133">
        <f t="shared" si="11"/>
        <v>0.657986111111111</v>
      </c>
      <c r="L82" s="134">
        <f t="shared" si="16"/>
        <v>57.5</v>
      </c>
    </row>
    <row r="83" spans="1:12" s="88" customFormat="1" ht="12" customHeight="1">
      <c r="A83" s="230">
        <v>4.5</v>
      </c>
      <c r="B83" s="252">
        <f t="shared" si="21"/>
        <v>18.5</v>
      </c>
      <c r="C83" s="252">
        <f t="shared" si="22"/>
        <v>167.5</v>
      </c>
      <c r="D83" s="229" t="s">
        <v>257</v>
      </c>
      <c r="E83" s="248" t="s">
        <v>76</v>
      </c>
      <c r="F83" s="248">
        <v>511</v>
      </c>
      <c r="G83" s="133">
        <f t="shared" si="12"/>
        <v>0.6197916666666666</v>
      </c>
      <c r="H83" s="133">
        <f t="shared" si="13"/>
        <v>0.6305555555555555</v>
      </c>
      <c r="I83" s="133">
        <f t="shared" si="14"/>
        <v>0.6428571428571428</v>
      </c>
      <c r="J83" s="133">
        <f t="shared" si="15"/>
        <v>0.657051282051282</v>
      </c>
      <c r="K83" s="133">
        <f t="shared" si="11"/>
        <v>0.673611111111111</v>
      </c>
      <c r="L83" s="134">
        <f t="shared" si="16"/>
        <v>62</v>
      </c>
    </row>
    <row r="84" spans="1:12" s="88" customFormat="1" ht="12" customHeight="1">
      <c r="A84" s="230">
        <v>2.5</v>
      </c>
      <c r="B84" s="252">
        <f t="shared" si="21"/>
        <v>16</v>
      </c>
      <c r="C84" s="252">
        <f t="shared" si="22"/>
        <v>170</v>
      </c>
      <c r="D84" s="235" t="s">
        <v>532</v>
      </c>
      <c r="E84" s="248" t="s">
        <v>76</v>
      </c>
      <c r="F84" s="248"/>
      <c r="G84" s="133">
        <f t="shared" si="12"/>
        <v>0.6263020833333333</v>
      </c>
      <c r="H84" s="133">
        <f t="shared" si="13"/>
        <v>0.6375</v>
      </c>
      <c r="I84" s="133">
        <f t="shared" si="14"/>
        <v>0.6502976190476191</v>
      </c>
      <c r="J84" s="133">
        <f t="shared" si="15"/>
        <v>0.6650641025641025</v>
      </c>
      <c r="K84" s="133">
        <f t="shared" si="11"/>
        <v>0.6822916666666666</v>
      </c>
      <c r="L84" s="134">
        <f t="shared" si="16"/>
        <v>64.5</v>
      </c>
    </row>
    <row r="85" spans="1:12" s="88" customFormat="1" ht="12" customHeight="1">
      <c r="A85" s="230">
        <v>1</v>
      </c>
      <c r="B85" s="252">
        <f t="shared" si="21"/>
        <v>15</v>
      </c>
      <c r="C85" s="252">
        <f t="shared" si="22"/>
        <v>171</v>
      </c>
      <c r="D85" s="235" t="s">
        <v>533</v>
      </c>
      <c r="E85" s="248" t="s">
        <v>76</v>
      </c>
      <c r="F85" s="248"/>
      <c r="G85" s="133">
        <f t="shared" si="12"/>
        <v>0.62890625</v>
      </c>
      <c r="H85" s="133">
        <f t="shared" si="13"/>
        <v>0.6402777777777777</v>
      </c>
      <c r="I85" s="133">
        <f t="shared" si="14"/>
        <v>0.6532738095238095</v>
      </c>
      <c r="J85" s="133">
        <f t="shared" si="15"/>
        <v>0.6682692307692307</v>
      </c>
      <c r="K85" s="133">
        <f t="shared" si="11"/>
        <v>0.6857638888888888</v>
      </c>
      <c r="L85" s="134">
        <f t="shared" si="16"/>
        <v>65.5</v>
      </c>
    </row>
    <row r="86" spans="1:12" ht="12" customHeight="1">
      <c r="A86" s="230">
        <v>6</v>
      </c>
      <c r="B86" s="252">
        <f t="shared" si="21"/>
        <v>9</v>
      </c>
      <c r="C86" s="252">
        <f t="shared" si="22"/>
        <v>177</v>
      </c>
      <c r="D86" s="229" t="s">
        <v>258</v>
      </c>
      <c r="E86" s="248" t="s">
        <v>76</v>
      </c>
      <c r="F86" s="248"/>
      <c r="G86" s="133">
        <f t="shared" si="12"/>
        <v>0.64453125</v>
      </c>
      <c r="H86" s="133">
        <f t="shared" si="13"/>
        <v>0.6569444444444444</v>
      </c>
      <c r="I86" s="133">
        <f t="shared" si="14"/>
        <v>0.6711309523809523</v>
      </c>
      <c r="J86" s="133">
        <f t="shared" si="15"/>
        <v>0.6875</v>
      </c>
      <c r="K86" s="133">
        <f t="shared" si="11"/>
        <v>0.7065972222222222</v>
      </c>
      <c r="L86" s="134">
        <f t="shared" si="16"/>
        <v>71.5</v>
      </c>
    </row>
    <row r="87" spans="1:12" ht="12" customHeight="1">
      <c r="A87" s="230">
        <v>3.5</v>
      </c>
      <c r="B87" s="252">
        <f t="shared" si="21"/>
        <v>5.5</v>
      </c>
      <c r="C87" s="252">
        <f t="shared" si="22"/>
        <v>180.5</v>
      </c>
      <c r="D87" s="239" t="s">
        <v>259</v>
      </c>
      <c r="E87" s="248" t="s">
        <v>76</v>
      </c>
      <c r="F87" s="362">
        <v>843</v>
      </c>
      <c r="G87" s="133">
        <f t="shared" si="12"/>
        <v>0.6536458333333333</v>
      </c>
      <c r="H87" s="133">
        <f t="shared" si="13"/>
        <v>0.6666666666666666</v>
      </c>
      <c r="I87" s="133">
        <f t="shared" si="14"/>
        <v>0.6815476190476191</v>
      </c>
      <c r="J87" s="133">
        <f t="shared" si="15"/>
        <v>0.6987179487179487</v>
      </c>
      <c r="K87" s="133">
        <f t="shared" si="11"/>
        <v>0.71875</v>
      </c>
      <c r="L87" s="134">
        <f t="shared" si="16"/>
        <v>75</v>
      </c>
    </row>
    <row r="88" spans="1:12" ht="12" customHeight="1">
      <c r="A88" s="230">
        <v>2</v>
      </c>
      <c r="B88" s="252">
        <f t="shared" si="21"/>
        <v>3.5</v>
      </c>
      <c r="C88" s="252">
        <f t="shared" si="22"/>
        <v>182.5</v>
      </c>
      <c r="D88" s="270" t="s">
        <v>980</v>
      </c>
      <c r="E88" s="248" t="s">
        <v>76</v>
      </c>
      <c r="F88" s="238"/>
      <c r="G88" s="133">
        <f t="shared" si="12"/>
        <v>0.6588541666666666</v>
      </c>
      <c r="H88" s="133">
        <f t="shared" si="13"/>
        <v>0.6722222222222222</v>
      </c>
      <c r="I88" s="133">
        <f t="shared" si="14"/>
        <v>0.6875</v>
      </c>
      <c r="J88" s="133">
        <f t="shared" si="15"/>
        <v>0.7051282051282051</v>
      </c>
      <c r="K88" s="133">
        <f t="shared" si="11"/>
        <v>0.7256944444444444</v>
      </c>
      <c r="L88" s="134">
        <f t="shared" si="16"/>
        <v>77</v>
      </c>
    </row>
    <row r="89" spans="1:12" ht="12" customHeight="1">
      <c r="A89" s="252">
        <v>1</v>
      </c>
      <c r="B89" s="252">
        <f t="shared" si="21"/>
        <v>2.5</v>
      </c>
      <c r="C89" s="252">
        <f t="shared" si="22"/>
        <v>183.5</v>
      </c>
      <c r="D89" s="237" t="s">
        <v>534</v>
      </c>
      <c r="E89" s="248" t="s">
        <v>76</v>
      </c>
      <c r="F89" s="233"/>
      <c r="G89" s="133">
        <f t="shared" si="12"/>
        <v>0.6614583333333333</v>
      </c>
      <c r="H89" s="133">
        <f t="shared" si="13"/>
        <v>0.6749999999999999</v>
      </c>
      <c r="I89" s="133">
        <f t="shared" si="14"/>
        <v>0.6904761904761905</v>
      </c>
      <c r="J89" s="133">
        <f t="shared" si="15"/>
        <v>0.7083333333333333</v>
      </c>
      <c r="K89" s="133">
        <f t="shared" si="11"/>
        <v>0.7291666666666666</v>
      </c>
      <c r="L89" s="134">
        <f t="shared" si="16"/>
        <v>78</v>
      </c>
    </row>
    <row r="90" spans="1:12" ht="12" customHeight="1">
      <c r="A90" s="252">
        <v>2.5</v>
      </c>
      <c r="B90" s="252">
        <f t="shared" si="21"/>
        <v>0</v>
      </c>
      <c r="C90" s="252">
        <f t="shared" si="22"/>
        <v>186</v>
      </c>
      <c r="D90" s="232" t="s">
        <v>260</v>
      </c>
      <c r="E90" s="248" t="s">
        <v>76</v>
      </c>
      <c r="F90" s="248">
        <v>650</v>
      </c>
      <c r="G90" s="133">
        <f t="shared" si="12"/>
        <v>0.66796875</v>
      </c>
      <c r="H90" s="133">
        <f t="shared" si="13"/>
        <v>0.6819444444444445</v>
      </c>
      <c r="I90" s="133">
        <f t="shared" si="14"/>
        <v>0.6979166666666666</v>
      </c>
      <c r="J90" s="133">
        <f t="shared" si="15"/>
        <v>0.7163461538461537</v>
      </c>
      <c r="K90" s="133">
        <f t="shared" si="11"/>
        <v>0.7378472222222222</v>
      </c>
      <c r="L90" s="134">
        <f t="shared" si="16"/>
        <v>80.5</v>
      </c>
    </row>
    <row r="91" ht="12.75">
      <c r="E91" s="97"/>
    </row>
  </sheetData>
  <sheetProtection/>
  <mergeCells count="7">
    <mergeCell ref="G6:K6"/>
    <mergeCell ref="A1:K1"/>
    <mergeCell ref="L1:M1"/>
    <mergeCell ref="A2:K2"/>
    <mergeCell ref="A3:K3"/>
    <mergeCell ref="A4:K4"/>
    <mergeCell ref="D5:G5"/>
  </mergeCells>
  <printOptions horizontalCentered="1"/>
  <pageMargins left="0.3937007874015748" right="0.3937007874015748" top="0.3937007874015748" bottom="0.3937007874015748" header="0.5118110236220472" footer="0.3937007874015748"/>
  <pageSetup horizontalDpi="300" verticalDpi="300" orientation="portrait" paperSize="9" scale="71" r:id="rId2"/>
  <headerFooter alignWithMargins="0">
    <oddFooter>&amp;L&amp;F   &amp;D  &amp;T&amp;C
&amp;R&amp;8Les communes en lettres majuscules sont des 
chefs-lieux de cantons, sous-préfectures ou préfectures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7"/>
  <sheetViews>
    <sheetView zoomScalePageLayoutView="0" workbookViewId="0" topLeftCell="A1">
      <selection activeCell="M58" sqref="M58"/>
    </sheetView>
  </sheetViews>
  <sheetFormatPr defaultColWidth="8.57421875" defaultRowHeight="12.75"/>
  <cols>
    <col min="1" max="1" width="6.7109375" style="1" customWidth="1"/>
    <col min="2" max="3" width="8.7109375" style="2" customWidth="1"/>
    <col min="4" max="4" width="31.7109375" style="3" customWidth="1"/>
    <col min="5" max="10" width="7.7109375" style="2" customWidth="1"/>
    <col min="11" max="11" width="7.7109375" style="44" customWidth="1"/>
    <col min="12" max="14" width="8.57421875" style="3" customWidth="1"/>
    <col min="15" max="19" width="9.421875" style="3" customWidth="1"/>
    <col min="20" max="16384" width="8.57421875" style="3" customWidth="1"/>
  </cols>
  <sheetData>
    <row r="1" spans="1:19" ht="12.75" customHeight="1">
      <c r="A1" s="393" t="s">
        <v>0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4" t="s">
        <v>1</v>
      </c>
      <c r="M1" s="394"/>
      <c r="N1" s="7">
        <v>0.041666666666666664</v>
      </c>
      <c r="O1" s="8">
        <v>16</v>
      </c>
      <c r="P1" s="8">
        <v>15</v>
      </c>
      <c r="Q1" s="8">
        <v>14</v>
      </c>
      <c r="R1" s="8">
        <v>13</v>
      </c>
      <c r="S1" s="9">
        <v>12</v>
      </c>
    </row>
    <row r="2" spans="1:19" ht="12.75" customHeight="1">
      <c r="A2" s="394" t="s">
        <v>720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8"/>
      <c r="M2" s="10"/>
      <c r="N2" s="38"/>
      <c r="O2" s="38"/>
      <c r="P2" s="5"/>
      <c r="Q2" s="5"/>
      <c r="R2" s="5"/>
      <c r="S2" s="12"/>
    </row>
    <row r="3" spans="1:19" ht="12.75" customHeight="1">
      <c r="A3" s="395">
        <v>40749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174" t="s">
        <v>2</v>
      </c>
      <c r="M3" s="10">
        <v>1</v>
      </c>
      <c r="N3" s="38" t="s">
        <v>3</v>
      </c>
      <c r="O3" s="14">
        <f>($N$1/O1)</f>
        <v>0.0026041666666666665</v>
      </c>
      <c r="P3" s="14">
        <f>($N$1/P1)</f>
        <v>0.0027777777777777775</v>
      </c>
      <c r="Q3" s="14">
        <f>($N$1/Q1)</f>
        <v>0.002976190476190476</v>
      </c>
      <c r="R3" s="14">
        <f>($N$1/R1)</f>
        <v>0.003205128205128205</v>
      </c>
      <c r="S3" s="15">
        <f>($N$1/S1)</f>
        <v>0.003472222222222222</v>
      </c>
    </row>
    <row r="4" spans="1:12" ht="12.75" customHeight="1">
      <c r="A4" s="393" t="s">
        <v>730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8"/>
    </row>
    <row r="5" spans="1:14" ht="12.75" customHeight="1" thickBot="1">
      <c r="A5" s="17"/>
      <c r="B5" s="10"/>
      <c r="C5" s="175"/>
      <c r="D5" s="396" t="s">
        <v>893</v>
      </c>
      <c r="E5" s="396"/>
      <c r="F5" s="396"/>
      <c r="G5" s="396"/>
      <c r="H5" s="17">
        <v>191</v>
      </c>
      <c r="I5" s="10" t="s">
        <v>4</v>
      </c>
      <c r="J5" s="10"/>
      <c r="K5" s="45"/>
      <c r="L5" s="18">
        <v>0.11458333333333333</v>
      </c>
      <c r="M5" s="18">
        <v>0.11458333333333333</v>
      </c>
      <c r="N5" s="3" t="s">
        <v>5</v>
      </c>
    </row>
    <row r="6" spans="1:14" ht="12.75" customHeight="1" thickBot="1">
      <c r="A6" s="180"/>
      <c r="B6" s="20" t="s">
        <v>4</v>
      </c>
      <c r="C6" s="46"/>
      <c r="D6" s="21" t="s">
        <v>6</v>
      </c>
      <c r="E6" s="22" t="s">
        <v>7</v>
      </c>
      <c r="F6" s="22" t="s">
        <v>8</v>
      </c>
      <c r="G6" s="392" t="s">
        <v>9</v>
      </c>
      <c r="H6" s="392"/>
      <c r="I6" s="392"/>
      <c r="J6" s="392"/>
      <c r="K6" s="404"/>
      <c r="L6" s="18">
        <v>0.4375</v>
      </c>
      <c r="M6" s="18">
        <v>0.4375</v>
      </c>
      <c r="N6" s="16" t="s">
        <v>10</v>
      </c>
    </row>
    <row r="7" spans="1:13" s="38" customFormat="1" ht="12.75" customHeight="1" thickBot="1">
      <c r="A7" s="24"/>
      <c r="B7" s="25" t="s">
        <v>11</v>
      </c>
      <c r="C7" s="25" t="s">
        <v>12</v>
      </c>
      <c r="D7" s="26"/>
      <c r="E7" s="29" t="s">
        <v>13</v>
      </c>
      <c r="F7" s="27"/>
      <c r="G7" s="27" t="s">
        <v>14</v>
      </c>
      <c r="H7" s="27" t="s">
        <v>15</v>
      </c>
      <c r="I7" s="27" t="s">
        <v>16</v>
      </c>
      <c r="J7" s="27" t="s">
        <v>17</v>
      </c>
      <c r="K7" s="27" t="s">
        <v>18</v>
      </c>
      <c r="L7" s="10"/>
      <c r="M7" s="16"/>
    </row>
    <row r="8" spans="1:13" s="38" customFormat="1" ht="12" customHeight="1">
      <c r="A8" s="300"/>
      <c r="B8" s="218"/>
      <c r="C8" s="218"/>
      <c r="D8" s="309" t="s">
        <v>262</v>
      </c>
      <c r="E8" s="317"/>
      <c r="F8" s="218"/>
      <c r="G8" s="111"/>
      <c r="H8" s="125"/>
      <c r="I8" s="125"/>
      <c r="J8" s="125"/>
      <c r="K8" s="196"/>
      <c r="L8" s="121"/>
      <c r="M8" s="16"/>
    </row>
    <row r="9" spans="1:15" s="38" customFormat="1" ht="12" customHeight="1">
      <c r="A9" s="221">
        <v>0</v>
      </c>
      <c r="B9" s="131">
        <f>$H$5</f>
        <v>191</v>
      </c>
      <c r="C9" s="131">
        <v>0</v>
      </c>
      <c r="D9" s="316" t="s">
        <v>260</v>
      </c>
      <c r="E9" s="248" t="s">
        <v>263</v>
      </c>
      <c r="F9" s="219">
        <v>650</v>
      </c>
      <c r="G9" s="132">
        <f>$L$5</f>
        <v>0.11458333333333333</v>
      </c>
      <c r="H9" s="132">
        <f>$L$5</f>
        <v>0.11458333333333333</v>
      </c>
      <c r="I9" s="132">
        <f>$L$5</f>
        <v>0.11458333333333333</v>
      </c>
      <c r="J9" s="132">
        <f>$M$5</f>
        <v>0.11458333333333333</v>
      </c>
      <c r="K9" s="201">
        <f>$M$5</f>
        <v>0.11458333333333333</v>
      </c>
      <c r="L9" s="121"/>
      <c r="M9" s="16"/>
      <c r="N9" s="16"/>
      <c r="O9" s="16"/>
    </row>
    <row r="10" spans="1:15" s="38" customFormat="1" ht="12" customHeight="1">
      <c r="A10" s="221">
        <v>1.5</v>
      </c>
      <c r="B10" s="131">
        <f>B9-A10</f>
        <v>189.5</v>
      </c>
      <c r="C10" s="131">
        <f>C9+A10</f>
        <v>1.5</v>
      </c>
      <c r="D10" s="314" t="s">
        <v>264</v>
      </c>
      <c r="E10" s="248" t="s">
        <v>123</v>
      </c>
      <c r="F10" s="219"/>
      <c r="G10" s="133">
        <f>SUM($G$9+$O$3*C10)</f>
        <v>0.11848958333333333</v>
      </c>
      <c r="H10" s="133">
        <f>SUM($H$9+$P$3*C10)</f>
        <v>0.11875</v>
      </c>
      <c r="I10" s="133">
        <f>SUM($I$9+$Q$3*C10)</f>
        <v>0.11904761904761904</v>
      </c>
      <c r="J10" s="133">
        <f>SUM($J$9+$R$3*C10)</f>
        <v>0.11939102564102563</v>
      </c>
      <c r="K10" s="202">
        <f>SUM($K$9+$S$3*C10)</f>
        <v>0.11979166666666666</v>
      </c>
      <c r="L10" s="121"/>
      <c r="M10" s="16"/>
      <c r="N10" s="16"/>
      <c r="O10" s="16"/>
    </row>
    <row r="11" spans="1:15" s="38" customFormat="1" ht="12" customHeight="1">
      <c r="A11" s="221">
        <v>8</v>
      </c>
      <c r="B11" s="131">
        <f aca="true" t="shared" si="0" ref="B11:B49">B10-A11</f>
        <v>181.5</v>
      </c>
      <c r="C11" s="131">
        <f aca="true" t="shared" si="1" ref="C11:C49">C10+A11</f>
        <v>9.5</v>
      </c>
      <c r="D11" s="314" t="s">
        <v>265</v>
      </c>
      <c r="E11" s="248" t="s">
        <v>123</v>
      </c>
      <c r="F11" s="219"/>
      <c r="G11" s="133">
        <f aca="true" t="shared" si="2" ref="G11:G49">SUM($G$9+$O$3*C11)</f>
        <v>0.13932291666666666</v>
      </c>
      <c r="H11" s="133">
        <f aca="true" t="shared" si="3" ref="H11:H49">SUM($H$9+$P$3*C11)</f>
        <v>0.14097222222222222</v>
      </c>
      <c r="I11" s="133">
        <f aca="true" t="shared" si="4" ref="I11:I49">SUM($I$9+$Q$3*C11)</f>
        <v>0.14285714285714285</v>
      </c>
      <c r="J11" s="133">
        <f aca="true" t="shared" si="5" ref="J11:J49">SUM($J$9+$R$3*C11)</f>
        <v>0.14503205128205127</v>
      </c>
      <c r="K11" s="202">
        <f aca="true" t="shared" si="6" ref="K11:K49">SUM($K$9+$S$3*C11)</f>
        <v>0.14756944444444445</v>
      </c>
      <c r="L11" s="121"/>
      <c r="M11" s="16"/>
      <c r="N11" s="16"/>
      <c r="O11" s="16"/>
    </row>
    <row r="12" spans="1:15" s="38" customFormat="1" ht="12" customHeight="1">
      <c r="A12" s="221">
        <v>5.5</v>
      </c>
      <c r="B12" s="131">
        <f t="shared" si="0"/>
        <v>176</v>
      </c>
      <c r="C12" s="131">
        <f t="shared" si="1"/>
        <v>15</v>
      </c>
      <c r="D12" s="314" t="s">
        <v>266</v>
      </c>
      <c r="E12" s="248" t="s">
        <v>57</v>
      </c>
      <c r="F12" s="219"/>
      <c r="G12" s="133">
        <f t="shared" si="2"/>
        <v>0.15364583333333331</v>
      </c>
      <c r="H12" s="133">
        <f t="shared" si="3"/>
        <v>0.15625</v>
      </c>
      <c r="I12" s="133">
        <f t="shared" si="4"/>
        <v>0.15922619047619047</v>
      </c>
      <c r="J12" s="133">
        <f t="shared" si="5"/>
        <v>0.1626602564102564</v>
      </c>
      <c r="K12" s="202">
        <f t="shared" si="6"/>
        <v>0.16666666666666666</v>
      </c>
      <c r="L12" s="121"/>
      <c r="M12" s="16"/>
      <c r="N12" s="16"/>
      <c r="O12" s="16"/>
    </row>
    <row r="13" spans="1:15" s="38" customFormat="1" ht="12" customHeight="1">
      <c r="A13" s="221">
        <v>6.5</v>
      </c>
      <c r="B13" s="131">
        <f t="shared" si="0"/>
        <v>169.5</v>
      </c>
      <c r="C13" s="131">
        <f t="shared" si="1"/>
        <v>21.5</v>
      </c>
      <c r="D13" s="314" t="s">
        <v>267</v>
      </c>
      <c r="E13" s="248" t="s">
        <v>57</v>
      </c>
      <c r="F13" s="219"/>
      <c r="G13" s="133">
        <f t="shared" si="2"/>
        <v>0.17057291666666666</v>
      </c>
      <c r="H13" s="133">
        <f t="shared" si="3"/>
        <v>0.17430555555555555</v>
      </c>
      <c r="I13" s="133">
        <f t="shared" si="4"/>
        <v>0.17857142857142855</v>
      </c>
      <c r="J13" s="133">
        <f t="shared" si="5"/>
        <v>0.18349358974358973</v>
      </c>
      <c r="K13" s="202">
        <f t="shared" si="6"/>
        <v>0.1892361111111111</v>
      </c>
      <c r="L13" s="121"/>
      <c r="M13" s="16"/>
      <c r="N13" s="16"/>
      <c r="O13" s="16"/>
    </row>
    <row r="14" spans="1:15" s="38" customFormat="1" ht="12" customHeight="1">
      <c r="A14" s="221">
        <v>4</v>
      </c>
      <c r="B14" s="131">
        <f t="shared" si="0"/>
        <v>165.5</v>
      </c>
      <c r="C14" s="131">
        <f t="shared" si="1"/>
        <v>25.5</v>
      </c>
      <c r="D14" s="311" t="s">
        <v>268</v>
      </c>
      <c r="E14" s="248" t="s">
        <v>271</v>
      </c>
      <c r="F14" s="219">
        <v>674</v>
      </c>
      <c r="G14" s="133">
        <f t="shared" si="2"/>
        <v>0.18098958333333331</v>
      </c>
      <c r="H14" s="133">
        <f t="shared" si="3"/>
        <v>0.18541666666666667</v>
      </c>
      <c r="I14" s="133">
        <f t="shared" si="4"/>
        <v>0.19047619047619047</v>
      </c>
      <c r="J14" s="133">
        <f t="shared" si="5"/>
        <v>0.19631410256410256</v>
      </c>
      <c r="K14" s="202">
        <f t="shared" si="6"/>
        <v>0.203125</v>
      </c>
      <c r="L14" s="121"/>
      <c r="M14" s="16"/>
      <c r="N14" s="16"/>
      <c r="O14" s="16"/>
    </row>
    <row r="15" spans="1:15" s="38" customFormat="1" ht="12" customHeight="1">
      <c r="A15" s="221">
        <v>5</v>
      </c>
      <c r="B15" s="131">
        <f t="shared" si="0"/>
        <v>160.5</v>
      </c>
      <c r="C15" s="131">
        <f t="shared" si="1"/>
        <v>30.5</v>
      </c>
      <c r="D15" s="314" t="s">
        <v>270</v>
      </c>
      <c r="E15" s="248" t="s">
        <v>269</v>
      </c>
      <c r="F15" s="219"/>
      <c r="G15" s="133">
        <f t="shared" si="2"/>
        <v>0.19401041666666666</v>
      </c>
      <c r="H15" s="133">
        <f t="shared" si="3"/>
        <v>0.19930555555555554</v>
      </c>
      <c r="I15" s="133">
        <f t="shared" si="4"/>
        <v>0.20535714285714285</v>
      </c>
      <c r="J15" s="133">
        <f t="shared" si="5"/>
        <v>0.21233974358974358</v>
      </c>
      <c r="K15" s="202">
        <f t="shared" si="6"/>
        <v>0.2204861111111111</v>
      </c>
      <c r="L15" s="121"/>
      <c r="M15" s="16"/>
      <c r="N15" s="16"/>
      <c r="O15" s="16"/>
    </row>
    <row r="16" spans="1:15" s="38" customFormat="1" ht="12" customHeight="1">
      <c r="A16" s="221">
        <v>2</v>
      </c>
      <c r="B16" s="131">
        <f t="shared" si="0"/>
        <v>158.5</v>
      </c>
      <c r="C16" s="131">
        <f t="shared" si="1"/>
        <v>32.5</v>
      </c>
      <c r="D16" s="314" t="s">
        <v>272</v>
      </c>
      <c r="E16" s="248" t="s">
        <v>70</v>
      </c>
      <c r="F16" s="219"/>
      <c r="G16" s="133">
        <f t="shared" si="2"/>
        <v>0.19921875</v>
      </c>
      <c r="H16" s="133">
        <f t="shared" si="3"/>
        <v>0.2048611111111111</v>
      </c>
      <c r="I16" s="133">
        <f t="shared" si="4"/>
        <v>0.21130952380952378</v>
      </c>
      <c r="J16" s="133">
        <f t="shared" si="5"/>
        <v>0.21875</v>
      </c>
      <c r="K16" s="202">
        <f t="shared" si="6"/>
        <v>0.22743055555555552</v>
      </c>
      <c r="L16" s="121"/>
      <c r="M16" s="16"/>
      <c r="N16" s="16"/>
      <c r="O16" s="16"/>
    </row>
    <row r="17" spans="1:15" s="38" customFormat="1" ht="12" customHeight="1">
      <c r="A17" s="221">
        <v>5</v>
      </c>
      <c r="B17" s="131">
        <f t="shared" si="0"/>
        <v>153.5</v>
      </c>
      <c r="C17" s="131">
        <f t="shared" si="1"/>
        <v>37.5</v>
      </c>
      <c r="D17" s="314" t="s">
        <v>853</v>
      </c>
      <c r="E17" s="248" t="s">
        <v>854</v>
      </c>
      <c r="F17" s="219"/>
      <c r="G17" s="133">
        <f t="shared" si="2"/>
        <v>0.21223958333333331</v>
      </c>
      <c r="H17" s="133">
        <f t="shared" si="3"/>
        <v>0.21875</v>
      </c>
      <c r="I17" s="133">
        <f t="shared" si="4"/>
        <v>0.22619047619047616</v>
      </c>
      <c r="J17" s="133">
        <f t="shared" si="5"/>
        <v>0.23477564102564102</v>
      </c>
      <c r="K17" s="202">
        <f t="shared" si="6"/>
        <v>0.24479166666666663</v>
      </c>
      <c r="L17" s="121"/>
      <c r="M17" s="16"/>
      <c r="N17" s="16"/>
      <c r="O17" s="16"/>
    </row>
    <row r="18" spans="1:15" s="38" customFormat="1" ht="12" customHeight="1">
      <c r="A18" s="221">
        <v>3</v>
      </c>
      <c r="B18" s="131">
        <f t="shared" si="0"/>
        <v>150.5</v>
      </c>
      <c r="C18" s="131">
        <f t="shared" si="1"/>
        <v>40.5</v>
      </c>
      <c r="D18" s="314" t="s">
        <v>273</v>
      </c>
      <c r="E18" s="248" t="s">
        <v>855</v>
      </c>
      <c r="F18" s="219"/>
      <c r="G18" s="133">
        <f t="shared" si="2"/>
        <v>0.22005208333333331</v>
      </c>
      <c r="H18" s="133">
        <f t="shared" si="3"/>
        <v>0.2270833333333333</v>
      </c>
      <c r="I18" s="133">
        <f t="shared" si="4"/>
        <v>0.23511904761904762</v>
      </c>
      <c r="J18" s="133">
        <f t="shared" si="5"/>
        <v>0.2443910256410256</v>
      </c>
      <c r="K18" s="202">
        <f t="shared" si="6"/>
        <v>0.2552083333333333</v>
      </c>
      <c r="L18" s="121"/>
      <c r="M18" s="16"/>
      <c r="N18" s="16"/>
      <c r="O18" s="16"/>
    </row>
    <row r="19" spans="1:15" s="38" customFormat="1" ht="12" customHeight="1">
      <c r="A19" s="221">
        <v>2.5</v>
      </c>
      <c r="B19" s="131">
        <f t="shared" si="0"/>
        <v>148</v>
      </c>
      <c r="C19" s="131">
        <f t="shared" si="1"/>
        <v>43</v>
      </c>
      <c r="D19" s="314" t="s">
        <v>274</v>
      </c>
      <c r="E19" s="248" t="s">
        <v>855</v>
      </c>
      <c r="F19" s="219"/>
      <c r="G19" s="133">
        <f>SUM($G$9+$O$3*C19)</f>
        <v>0.2265625</v>
      </c>
      <c r="H19" s="133">
        <f>SUM($H$9+$P$3*C19)</f>
        <v>0.23402777777777778</v>
      </c>
      <c r="I19" s="133">
        <f>SUM($I$9+$Q$3*C19)</f>
        <v>0.24255952380952378</v>
      </c>
      <c r="J19" s="133">
        <f>SUM($J$9+$R$3*C19)</f>
        <v>0.25240384615384615</v>
      </c>
      <c r="K19" s="202">
        <f>SUM($K$9+$S$3*C19)</f>
        <v>0.2638888888888889</v>
      </c>
      <c r="L19" s="121"/>
      <c r="M19" s="16"/>
      <c r="N19" s="16"/>
      <c r="O19" s="16"/>
    </row>
    <row r="20" spans="1:15" s="38" customFormat="1" ht="12" customHeight="1">
      <c r="A20" s="221">
        <v>4</v>
      </c>
      <c r="B20" s="131">
        <f t="shared" si="0"/>
        <v>144</v>
      </c>
      <c r="C20" s="131">
        <f t="shared" si="1"/>
        <v>47</v>
      </c>
      <c r="D20" s="314" t="s">
        <v>275</v>
      </c>
      <c r="E20" s="248" t="s">
        <v>276</v>
      </c>
      <c r="F20" s="219"/>
      <c r="G20" s="133">
        <f>SUM($G$9+$O$3*C20)</f>
        <v>0.23697916666666666</v>
      </c>
      <c r="H20" s="133">
        <f>SUM($H$9+$P$3*C20)</f>
        <v>0.24513888888888885</v>
      </c>
      <c r="I20" s="133">
        <f>SUM($I$9+$Q$3*C20)</f>
        <v>0.2544642857142857</v>
      </c>
      <c r="J20" s="133">
        <f>SUM($J$9+$R$3*C20)</f>
        <v>0.265224358974359</v>
      </c>
      <c r="K20" s="202">
        <f>SUM($K$9+$S$3*C20)</f>
        <v>0.2777777777777778</v>
      </c>
      <c r="L20" s="121"/>
      <c r="M20" s="16"/>
      <c r="N20" s="16"/>
      <c r="O20" s="16"/>
    </row>
    <row r="21" spans="1:15" s="38" customFormat="1" ht="12" customHeight="1">
      <c r="A21" s="221">
        <v>1.5</v>
      </c>
      <c r="B21" s="131">
        <f t="shared" si="0"/>
        <v>142.5</v>
      </c>
      <c r="C21" s="131">
        <f t="shared" si="1"/>
        <v>48.5</v>
      </c>
      <c r="D21" s="321" t="s">
        <v>856</v>
      </c>
      <c r="E21" s="233" t="s">
        <v>276</v>
      </c>
      <c r="F21" s="219">
        <v>786</v>
      </c>
      <c r="G21" s="133">
        <f t="shared" si="2"/>
        <v>0.24088541666666663</v>
      </c>
      <c r="H21" s="133">
        <f t="shared" si="3"/>
        <v>0.24930555555555556</v>
      </c>
      <c r="I21" s="133">
        <f t="shared" si="4"/>
        <v>0.2589285714285714</v>
      </c>
      <c r="J21" s="133">
        <f t="shared" si="5"/>
        <v>0.27003205128205127</v>
      </c>
      <c r="K21" s="202">
        <f t="shared" si="6"/>
        <v>0.2829861111111111</v>
      </c>
      <c r="L21" s="121"/>
      <c r="M21" s="16"/>
      <c r="N21" s="16"/>
      <c r="O21" s="16"/>
    </row>
    <row r="22" spans="1:15" s="38" customFormat="1" ht="12" customHeight="1" thickBot="1">
      <c r="A22" s="221">
        <v>1</v>
      </c>
      <c r="B22" s="131">
        <f t="shared" si="0"/>
        <v>141.5</v>
      </c>
      <c r="C22" s="131">
        <f t="shared" si="1"/>
        <v>49.5</v>
      </c>
      <c r="D22" s="315" t="s">
        <v>359</v>
      </c>
      <c r="E22" s="233" t="s">
        <v>1008</v>
      </c>
      <c r="F22" s="219"/>
      <c r="G22" s="133">
        <f t="shared" si="2"/>
        <v>0.24348958333333331</v>
      </c>
      <c r="H22" s="133">
        <f t="shared" si="3"/>
        <v>0.2520833333333333</v>
      </c>
      <c r="I22" s="133">
        <f t="shared" si="4"/>
        <v>0.2619047619047619</v>
      </c>
      <c r="J22" s="133">
        <f t="shared" si="5"/>
        <v>0.27323717948717946</v>
      </c>
      <c r="K22" s="202">
        <f t="shared" si="6"/>
        <v>0.2864583333333333</v>
      </c>
      <c r="L22" s="121"/>
      <c r="M22" s="16"/>
      <c r="N22" s="16"/>
      <c r="O22" s="16"/>
    </row>
    <row r="23" spans="1:15" s="38" customFormat="1" ht="12" customHeight="1" thickBot="1" thickTop="1">
      <c r="A23" s="333">
        <v>3</v>
      </c>
      <c r="B23" s="363">
        <f t="shared" si="0"/>
        <v>138.5</v>
      </c>
      <c r="C23" s="363">
        <f t="shared" si="1"/>
        <v>52.5</v>
      </c>
      <c r="D23" s="367" t="s">
        <v>277</v>
      </c>
      <c r="E23" s="359" t="s">
        <v>857</v>
      </c>
      <c r="F23" s="337"/>
      <c r="G23" s="361">
        <f t="shared" si="2"/>
        <v>0.2513020833333333</v>
      </c>
      <c r="H23" s="361">
        <f t="shared" si="3"/>
        <v>0.26041666666666663</v>
      </c>
      <c r="I23" s="361">
        <f t="shared" si="4"/>
        <v>0.2708333333333333</v>
      </c>
      <c r="J23" s="361">
        <f t="shared" si="5"/>
        <v>0.2828525641025641</v>
      </c>
      <c r="K23" s="368">
        <f t="shared" si="6"/>
        <v>0.296875</v>
      </c>
      <c r="L23" s="121"/>
      <c r="M23" s="16"/>
      <c r="N23" s="16"/>
      <c r="O23" s="16"/>
    </row>
    <row r="24" spans="1:15" s="38" customFormat="1" ht="12" customHeight="1" thickTop="1">
      <c r="A24" s="221">
        <v>2.5</v>
      </c>
      <c r="B24" s="131">
        <f t="shared" si="0"/>
        <v>136</v>
      </c>
      <c r="C24" s="131">
        <f t="shared" si="1"/>
        <v>55</v>
      </c>
      <c r="D24" s="315" t="s">
        <v>858</v>
      </c>
      <c r="E24" s="233" t="s">
        <v>857</v>
      </c>
      <c r="F24" s="219"/>
      <c r="G24" s="133">
        <f t="shared" si="2"/>
        <v>0.2578125</v>
      </c>
      <c r="H24" s="133">
        <f t="shared" si="3"/>
        <v>0.2673611111111111</v>
      </c>
      <c r="I24" s="133">
        <f t="shared" si="4"/>
        <v>0.27827380952380953</v>
      </c>
      <c r="J24" s="133">
        <f t="shared" si="5"/>
        <v>0.2908653846153846</v>
      </c>
      <c r="K24" s="202">
        <f t="shared" si="6"/>
        <v>0.3055555555555555</v>
      </c>
      <c r="L24" s="121"/>
      <c r="M24" s="16"/>
      <c r="N24" s="16"/>
      <c r="O24" s="16"/>
    </row>
    <row r="25" spans="1:15" s="42" customFormat="1" ht="12" customHeight="1">
      <c r="A25" s="221">
        <v>3.5</v>
      </c>
      <c r="B25" s="131">
        <f t="shared" si="0"/>
        <v>132.5</v>
      </c>
      <c r="C25" s="131">
        <f t="shared" si="1"/>
        <v>58.5</v>
      </c>
      <c r="D25" s="315" t="s">
        <v>859</v>
      </c>
      <c r="E25" s="233" t="s">
        <v>857</v>
      </c>
      <c r="F25" s="219">
        <v>550</v>
      </c>
      <c r="G25" s="133">
        <f t="shared" si="2"/>
        <v>0.2669270833333333</v>
      </c>
      <c r="H25" s="133">
        <f t="shared" si="3"/>
        <v>0.2770833333333333</v>
      </c>
      <c r="I25" s="133">
        <f t="shared" si="4"/>
        <v>0.28869047619047616</v>
      </c>
      <c r="J25" s="133">
        <f t="shared" si="5"/>
        <v>0.3020833333333333</v>
      </c>
      <c r="K25" s="202">
        <f t="shared" si="6"/>
        <v>0.3177083333333333</v>
      </c>
      <c r="L25" s="121"/>
      <c r="M25" s="136"/>
      <c r="N25" s="136"/>
      <c r="O25" s="136"/>
    </row>
    <row r="26" spans="1:15" s="38" customFormat="1" ht="12" customHeight="1">
      <c r="A26" s="221">
        <v>4</v>
      </c>
      <c r="B26" s="131">
        <f t="shared" si="0"/>
        <v>128.5</v>
      </c>
      <c r="C26" s="131">
        <f t="shared" si="1"/>
        <v>62.5</v>
      </c>
      <c r="D26" s="315" t="s">
        <v>860</v>
      </c>
      <c r="E26" s="233" t="s">
        <v>378</v>
      </c>
      <c r="F26" s="219"/>
      <c r="G26" s="133">
        <f t="shared" si="2"/>
        <v>0.27734375</v>
      </c>
      <c r="H26" s="133">
        <f t="shared" si="3"/>
        <v>0.2881944444444444</v>
      </c>
      <c r="I26" s="133">
        <f t="shared" si="4"/>
        <v>0.3005952380952381</v>
      </c>
      <c r="J26" s="133">
        <f t="shared" si="5"/>
        <v>0.31490384615384615</v>
      </c>
      <c r="K26" s="202">
        <f t="shared" si="6"/>
        <v>0.3315972222222222</v>
      </c>
      <c r="L26" s="121"/>
      <c r="M26" s="16"/>
      <c r="N26" s="16"/>
      <c r="O26" s="16"/>
    </row>
    <row r="27" spans="1:15" s="38" customFormat="1" ht="12" customHeight="1">
      <c r="A27" s="221">
        <v>0.5</v>
      </c>
      <c r="B27" s="131">
        <f t="shared" si="0"/>
        <v>128</v>
      </c>
      <c r="C27" s="131">
        <f t="shared" si="1"/>
        <v>63</v>
      </c>
      <c r="D27" s="315" t="s">
        <v>861</v>
      </c>
      <c r="E27" s="233" t="s">
        <v>862</v>
      </c>
      <c r="F27" s="219"/>
      <c r="G27" s="133">
        <f t="shared" si="2"/>
        <v>0.2786458333333333</v>
      </c>
      <c r="H27" s="133">
        <f t="shared" si="3"/>
        <v>0.2895833333333333</v>
      </c>
      <c r="I27" s="133">
        <f t="shared" si="4"/>
        <v>0.3020833333333333</v>
      </c>
      <c r="J27" s="133">
        <f t="shared" si="5"/>
        <v>0.31650641025641024</v>
      </c>
      <c r="K27" s="202">
        <f t="shared" si="6"/>
        <v>0.3333333333333333</v>
      </c>
      <c r="L27" s="121"/>
      <c r="M27" s="16"/>
      <c r="N27" s="16"/>
      <c r="O27" s="16"/>
    </row>
    <row r="28" spans="1:15" s="38" customFormat="1" ht="12" customHeight="1">
      <c r="A28" s="221">
        <v>3.5</v>
      </c>
      <c r="B28" s="131">
        <f t="shared" si="0"/>
        <v>124.5</v>
      </c>
      <c r="C28" s="131">
        <f t="shared" si="1"/>
        <v>66.5</v>
      </c>
      <c r="D28" s="311" t="s">
        <v>863</v>
      </c>
      <c r="E28" s="233" t="s">
        <v>864</v>
      </c>
      <c r="F28" s="219"/>
      <c r="G28" s="133">
        <f t="shared" si="2"/>
        <v>0.28776041666666663</v>
      </c>
      <c r="H28" s="133">
        <f t="shared" si="3"/>
        <v>0.29930555555555555</v>
      </c>
      <c r="I28" s="133">
        <f t="shared" si="4"/>
        <v>0.3125</v>
      </c>
      <c r="J28" s="133">
        <f t="shared" si="5"/>
        <v>0.327724358974359</v>
      </c>
      <c r="K28" s="202">
        <f t="shared" si="6"/>
        <v>0.3454861111111111</v>
      </c>
      <c r="L28" s="121"/>
      <c r="M28" s="16"/>
      <c r="N28" s="16"/>
      <c r="O28" s="16"/>
    </row>
    <row r="29" spans="1:15" s="38" customFormat="1" ht="12" customHeight="1">
      <c r="A29" s="221">
        <v>3</v>
      </c>
      <c r="B29" s="131">
        <f t="shared" si="0"/>
        <v>121.5</v>
      </c>
      <c r="C29" s="131">
        <f t="shared" si="1"/>
        <v>69.5</v>
      </c>
      <c r="D29" s="315" t="s">
        <v>865</v>
      </c>
      <c r="E29" s="233" t="s">
        <v>72</v>
      </c>
      <c r="F29" s="219"/>
      <c r="G29" s="133">
        <f t="shared" si="2"/>
        <v>0.29557291666666663</v>
      </c>
      <c r="H29" s="133">
        <f t="shared" si="3"/>
        <v>0.30763888888888885</v>
      </c>
      <c r="I29" s="133">
        <f t="shared" si="4"/>
        <v>0.3214285714285714</v>
      </c>
      <c r="J29" s="133">
        <f t="shared" si="5"/>
        <v>0.33733974358974356</v>
      </c>
      <c r="K29" s="202">
        <f t="shared" si="6"/>
        <v>0.35590277777777773</v>
      </c>
      <c r="L29" s="121"/>
      <c r="M29" s="16"/>
      <c r="N29" s="16"/>
      <c r="O29" s="16"/>
    </row>
    <row r="30" spans="1:15" s="38" customFormat="1" ht="12" customHeight="1">
      <c r="A30" s="221">
        <v>7</v>
      </c>
      <c r="B30" s="131">
        <f t="shared" si="0"/>
        <v>114.5</v>
      </c>
      <c r="C30" s="131">
        <f t="shared" si="1"/>
        <v>76.5</v>
      </c>
      <c r="D30" s="315" t="s">
        <v>866</v>
      </c>
      <c r="E30" s="233" t="s">
        <v>867</v>
      </c>
      <c r="F30" s="219">
        <v>500</v>
      </c>
      <c r="G30" s="133">
        <f t="shared" si="2"/>
        <v>0.3138020833333333</v>
      </c>
      <c r="H30" s="133">
        <f t="shared" si="3"/>
        <v>0.3270833333333333</v>
      </c>
      <c r="I30" s="133">
        <f t="shared" si="4"/>
        <v>0.34226190476190477</v>
      </c>
      <c r="J30" s="133">
        <f t="shared" si="5"/>
        <v>0.359775641025641</v>
      </c>
      <c r="K30" s="202">
        <f t="shared" si="6"/>
        <v>0.3802083333333333</v>
      </c>
      <c r="L30" s="121"/>
      <c r="M30" s="16"/>
      <c r="N30" s="16"/>
      <c r="O30" s="16"/>
    </row>
    <row r="31" spans="1:15" s="38" customFormat="1" ht="12" customHeight="1">
      <c r="A31" s="221">
        <v>5</v>
      </c>
      <c r="B31" s="131">
        <f t="shared" si="0"/>
        <v>109.5</v>
      </c>
      <c r="C31" s="131">
        <f t="shared" si="1"/>
        <v>81.5</v>
      </c>
      <c r="D31" s="315" t="s">
        <v>868</v>
      </c>
      <c r="E31" s="233" t="s">
        <v>93</v>
      </c>
      <c r="F31" s="219"/>
      <c r="G31" s="133">
        <f t="shared" si="2"/>
        <v>0.32682291666666663</v>
      </c>
      <c r="H31" s="133">
        <f t="shared" si="3"/>
        <v>0.3409722222222222</v>
      </c>
      <c r="I31" s="133">
        <f t="shared" si="4"/>
        <v>0.35714285714285715</v>
      </c>
      <c r="J31" s="133">
        <f t="shared" si="5"/>
        <v>0.37580128205128205</v>
      </c>
      <c r="K31" s="202">
        <f t="shared" si="6"/>
        <v>0.3975694444444444</v>
      </c>
      <c r="L31" s="121"/>
      <c r="M31" s="16"/>
      <c r="N31" s="16"/>
      <c r="O31" s="16"/>
    </row>
    <row r="32" spans="1:15" s="38" customFormat="1" ht="12" customHeight="1">
      <c r="A32" s="221">
        <v>1</v>
      </c>
      <c r="B32" s="131">
        <f t="shared" si="0"/>
        <v>108.5</v>
      </c>
      <c r="C32" s="131">
        <f t="shared" si="1"/>
        <v>82.5</v>
      </c>
      <c r="D32" s="311" t="s">
        <v>278</v>
      </c>
      <c r="E32" s="233" t="s">
        <v>206</v>
      </c>
      <c r="F32" s="219"/>
      <c r="G32" s="133">
        <f t="shared" si="2"/>
        <v>0.3294270833333333</v>
      </c>
      <c r="H32" s="133">
        <f t="shared" si="3"/>
        <v>0.34374999999999994</v>
      </c>
      <c r="I32" s="133">
        <f t="shared" si="4"/>
        <v>0.3601190476190476</v>
      </c>
      <c r="J32" s="133">
        <f t="shared" si="5"/>
        <v>0.37900641025641024</v>
      </c>
      <c r="K32" s="202">
        <f t="shared" si="6"/>
        <v>0.40104166666666663</v>
      </c>
      <c r="L32" s="121"/>
      <c r="M32" s="16"/>
      <c r="N32" s="16"/>
      <c r="O32" s="16"/>
    </row>
    <row r="33" spans="1:15" s="38" customFormat="1" ht="12" customHeight="1">
      <c r="A33" s="221">
        <v>2</v>
      </c>
      <c r="B33" s="131">
        <f t="shared" si="0"/>
        <v>106.5</v>
      </c>
      <c r="C33" s="131">
        <f t="shared" si="1"/>
        <v>84.5</v>
      </c>
      <c r="D33" s="315" t="s">
        <v>869</v>
      </c>
      <c r="E33" s="233" t="s">
        <v>206</v>
      </c>
      <c r="F33" s="219"/>
      <c r="G33" s="133">
        <f>SUM($G$9+$O$3*C33)</f>
        <v>0.33463541666666663</v>
      </c>
      <c r="H33" s="133">
        <f>SUM($H$9+$P$3*C33)</f>
        <v>0.34930555555555554</v>
      </c>
      <c r="I33" s="133">
        <f>SUM($I$9+$Q$3*C33)</f>
        <v>0.36607142857142855</v>
      </c>
      <c r="J33" s="133">
        <f>SUM($J$9+$R$3*C33)</f>
        <v>0.38541666666666663</v>
      </c>
      <c r="K33" s="202">
        <f>SUM($K$9+$S$3*C33)</f>
        <v>0.40798611111111105</v>
      </c>
      <c r="L33" s="121"/>
      <c r="M33" s="16"/>
      <c r="N33" s="16"/>
      <c r="O33" s="16"/>
    </row>
    <row r="34" spans="1:15" s="38" customFormat="1" ht="12" customHeight="1">
      <c r="A34" s="221"/>
      <c r="B34" s="131">
        <f t="shared" si="0"/>
        <v>106.5</v>
      </c>
      <c r="C34" s="131">
        <f t="shared" si="1"/>
        <v>84.5</v>
      </c>
      <c r="D34" s="309" t="s">
        <v>279</v>
      </c>
      <c r="E34" s="248"/>
      <c r="F34" s="219"/>
      <c r="G34" s="133">
        <f>SUM($G$9+$O$3*C34)</f>
        <v>0.33463541666666663</v>
      </c>
      <c r="H34" s="133">
        <f>SUM($H$9+$P$3*C34)</f>
        <v>0.34930555555555554</v>
      </c>
      <c r="I34" s="133">
        <f>SUM($I$9+$Q$3*C34)</f>
        <v>0.36607142857142855</v>
      </c>
      <c r="J34" s="133">
        <f>SUM($J$9+$R$3*C34)</f>
        <v>0.38541666666666663</v>
      </c>
      <c r="K34" s="202">
        <f>SUM($K$9+$S$3*C34)</f>
        <v>0.40798611111111105</v>
      </c>
      <c r="L34" s="121"/>
      <c r="M34" s="16"/>
      <c r="N34" s="16"/>
      <c r="O34" s="16"/>
    </row>
    <row r="35" spans="1:15" s="38" customFormat="1" ht="12" customHeight="1">
      <c r="A35" s="221">
        <v>3.5</v>
      </c>
      <c r="B35" s="131">
        <f t="shared" si="0"/>
        <v>103</v>
      </c>
      <c r="C35" s="131">
        <f t="shared" si="1"/>
        <v>88</v>
      </c>
      <c r="D35" s="322" t="s">
        <v>870</v>
      </c>
      <c r="E35" s="233" t="s">
        <v>871</v>
      </c>
      <c r="F35" s="219"/>
      <c r="G35" s="133">
        <f t="shared" si="2"/>
        <v>0.34375</v>
      </c>
      <c r="H35" s="133">
        <f t="shared" si="3"/>
        <v>0.3590277777777777</v>
      </c>
      <c r="I35" s="133">
        <f t="shared" si="4"/>
        <v>0.3764880952380952</v>
      </c>
      <c r="J35" s="133">
        <f t="shared" si="5"/>
        <v>0.39663461538461536</v>
      </c>
      <c r="K35" s="202">
        <f t="shared" si="6"/>
        <v>0.42013888888888884</v>
      </c>
      <c r="L35" s="121"/>
      <c r="M35" s="16"/>
      <c r="N35" s="16"/>
      <c r="O35" s="16"/>
    </row>
    <row r="36" spans="1:15" s="38" customFormat="1" ht="12" customHeight="1">
      <c r="A36" s="221">
        <v>3.5</v>
      </c>
      <c r="B36" s="131">
        <f t="shared" si="0"/>
        <v>99.5</v>
      </c>
      <c r="C36" s="131">
        <f t="shared" si="1"/>
        <v>91.5</v>
      </c>
      <c r="D36" s="315" t="s">
        <v>872</v>
      </c>
      <c r="E36" s="233" t="s">
        <v>871</v>
      </c>
      <c r="F36" s="219"/>
      <c r="G36" s="133">
        <f t="shared" si="2"/>
        <v>0.3528645833333333</v>
      </c>
      <c r="H36" s="133">
        <f t="shared" si="3"/>
        <v>0.36874999999999997</v>
      </c>
      <c r="I36" s="133">
        <f t="shared" si="4"/>
        <v>0.38690476190476186</v>
      </c>
      <c r="J36" s="133">
        <f t="shared" si="5"/>
        <v>0.4078525641025641</v>
      </c>
      <c r="K36" s="202">
        <f t="shared" si="6"/>
        <v>0.43229166666666663</v>
      </c>
      <c r="L36" s="121"/>
      <c r="M36" s="16"/>
      <c r="N36" s="16"/>
      <c r="O36" s="16"/>
    </row>
    <row r="37" spans="1:15" s="38" customFormat="1" ht="12" customHeight="1">
      <c r="A37" s="221">
        <v>3</v>
      </c>
      <c r="B37" s="131">
        <f t="shared" si="0"/>
        <v>96.5</v>
      </c>
      <c r="C37" s="131">
        <f t="shared" si="1"/>
        <v>94.5</v>
      </c>
      <c r="D37" s="315" t="s">
        <v>873</v>
      </c>
      <c r="E37" s="233" t="s">
        <v>280</v>
      </c>
      <c r="F37" s="219"/>
      <c r="G37" s="133">
        <f t="shared" si="2"/>
        <v>0.3606770833333333</v>
      </c>
      <c r="H37" s="133">
        <f t="shared" si="3"/>
        <v>0.37708333333333327</v>
      </c>
      <c r="I37" s="133">
        <f t="shared" si="4"/>
        <v>0.3958333333333333</v>
      </c>
      <c r="J37" s="133">
        <f t="shared" si="5"/>
        <v>0.4174679487179487</v>
      </c>
      <c r="K37" s="202">
        <f t="shared" si="6"/>
        <v>0.4427083333333333</v>
      </c>
      <c r="L37" s="121"/>
      <c r="M37" s="16"/>
      <c r="N37" s="16"/>
      <c r="O37" s="16"/>
    </row>
    <row r="38" spans="1:15" s="38" customFormat="1" ht="12" customHeight="1">
      <c r="A38" s="221">
        <v>1.5</v>
      </c>
      <c r="B38" s="131">
        <f t="shared" si="0"/>
        <v>95</v>
      </c>
      <c r="C38" s="131">
        <f t="shared" si="1"/>
        <v>96</v>
      </c>
      <c r="D38" s="311" t="s">
        <v>281</v>
      </c>
      <c r="E38" s="233" t="s">
        <v>67</v>
      </c>
      <c r="F38" s="219"/>
      <c r="G38" s="133">
        <f t="shared" si="2"/>
        <v>0.3645833333333333</v>
      </c>
      <c r="H38" s="133">
        <f t="shared" si="3"/>
        <v>0.3812499999999999</v>
      </c>
      <c r="I38" s="133">
        <f t="shared" si="4"/>
        <v>0.400297619047619</v>
      </c>
      <c r="J38" s="133">
        <f t="shared" si="5"/>
        <v>0.422275641025641</v>
      </c>
      <c r="K38" s="202">
        <f t="shared" si="6"/>
        <v>0.44791666666666663</v>
      </c>
      <c r="L38" s="121"/>
      <c r="M38" s="16"/>
      <c r="N38" s="16"/>
      <c r="O38" s="16"/>
    </row>
    <row r="39" spans="1:15" s="38" customFormat="1" ht="12" customHeight="1" hidden="1">
      <c r="A39" s="221"/>
      <c r="B39" s="131">
        <f t="shared" si="0"/>
        <v>95</v>
      </c>
      <c r="C39" s="131">
        <f t="shared" si="1"/>
        <v>96</v>
      </c>
      <c r="D39" s="316"/>
      <c r="E39" s="233"/>
      <c r="G39" s="133">
        <f t="shared" si="2"/>
        <v>0.3645833333333333</v>
      </c>
      <c r="H39" s="133">
        <f t="shared" si="3"/>
        <v>0.3812499999999999</v>
      </c>
      <c r="I39" s="133">
        <f t="shared" si="4"/>
        <v>0.400297619047619</v>
      </c>
      <c r="J39" s="133">
        <f t="shared" si="5"/>
        <v>0.422275641025641</v>
      </c>
      <c r="K39" s="202">
        <f t="shared" si="6"/>
        <v>0.44791666666666663</v>
      </c>
      <c r="L39" s="121"/>
      <c r="M39" s="16"/>
      <c r="N39" s="16"/>
      <c r="O39" s="16"/>
    </row>
    <row r="40" spans="1:15" s="38" customFormat="1" ht="12" customHeight="1" hidden="1">
      <c r="A40" s="193"/>
      <c r="B40" s="131">
        <f t="shared" si="0"/>
        <v>95</v>
      </c>
      <c r="C40" s="131">
        <f t="shared" si="1"/>
        <v>96</v>
      </c>
      <c r="D40" s="161"/>
      <c r="E40" s="205"/>
      <c r="F40" s="179"/>
      <c r="G40" s="133">
        <f t="shared" si="2"/>
        <v>0.3645833333333333</v>
      </c>
      <c r="H40" s="133">
        <f t="shared" si="3"/>
        <v>0.3812499999999999</v>
      </c>
      <c r="I40" s="133">
        <f t="shared" si="4"/>
        <v>0.400297619047619</v>
      </c>
      <c r="J40" s="133">
        <f t="shared" si="5"/>
        <v>0.422275641025641</v>
      </c>
      <c r="K40" s="202">
        <f t="shared" si="6"/>
        <v>0.44791666666666663</v>
      </c>
      <c r="L40" s="121"/>
      <c r="M40" s="16"/>
      <c r="N40" s="16"/>
      <c r="O40" s="16"/>
    </row>
    <row r="41" spans="1:15" s="38" customFormat="1" ht="12" customHeight="1" hidden="1">
      <c r="A41" s="192"/>
      <c r="B41" s="131">
        <f t="shared" si="0"/>
        <v>95</v>
      </c>
      <c r="C41" s="131">
        <f t="shared" si="1"/>
        <v>96</v>
      </c>
      <c r="D41" s="161"/>
      <c r="E41" s="206"/>
      <c r="F41" s="160"/>
      <c r="G41" s="133">
        <f t="shared" si="2"/>
        <v>0.3645833333333333</v>
      </c>
      <c r="H41" s="133">
        <f t="shared" si="3"/>
        <v>0.3812499999999999</v>
      </c>
      <c r="I41" s="133">
        <f t="shared" si="4"/>
        <v>0.400297619047619</v>
      </c>
      <c r="J41" s="133">
        <f t="shared" si="5"/>
        <v>0.422275641025641</v>
      </c>
      <c r="K41" s="202">
        <f t="shared" si="6"/>
        <v>0.44791666666666663</v>
      </c>
      <c r="L41" s="121"/>
      <c r="M41" s="16"/>
      <c r="N41" s="16"/>
      <c r="O41" s="16"/>
    </row>
    <row r="42" spans="1:15" s="38" customFormat="1" ht="12" customHeight="1" hidden="1">
      <c r="A42" s="192"/>
      <c r="B42" s="131">
        <f t="shared" si="0"/>
        <v>95</v>
      </c>
      <c r="C42" s="131">
        <f t="shared" si="1"/>
        <v>96</v>
      </c>
      <c r="D42" s="161"/>
      <c r="E42" s="206"/>
      <c r="F42" s="160"/>
      <c r="G42" s="133">
        <f t="shared" si="2"/>
        <v>0.3645833333333333</v>
      </c>
      <c r="H42" s="133">
        <f t="shared" si="3"/>
        <v>0.3812499999999999</v>
      </c>
      <c r="I42" s="133">
        <f t="shared" si="4"/>
        <v>0.400297619047619</v>
      </c>
      <c r="J42" s="133">
        <f t="shared" si="5"/>
        <v>0.422275641025641</v>
      </c>
      <c r="K42" s="202">
        <f t="shared" si="6"/>
        <v>0.44791666666666663</v>
      </c>
      <c r="L42" s="121"/>
      <c r="M42" s="16"/>
      <c r="N42" s="16"/>
      <c r="O42" s="16"/>
    </row>
    <row r="43" spans="1:15" s="38" customFormat="1" ht="12" customHeight="1" hidden="1">
      <c r="A43" s="192"/>
      <c r="B43" s="131">
        <f t="shared" si="0"/>
        <v>95</v>
      </c>
      <c r="C43" s="131">
        <f t="shared" si="1"/>
        <v>96</v>
      </c>
      <c r="D43" s="161"/>
      <c r="E43" s="206"/>
      <c r="F43" s="160"/>
      <c r="G43" s="133">
        <f t="shared" si="2"/>
        <v>0.3645833333333333</v>
      </c>
      <c r="H43" s="133">
        <f t="shared" si="3"/>
        <v>0.3812499999999999</v>
      </c>
      <c r="I43" s="133">
        <f t="shared" si="4"/>
        <v>0.400297619047619</v>
      </c>
      <c r="J43" s="133">
        <f t="shared" si="5"/>
        <v>0.422275641025641</v>
      </c>
      <c r="K43" s="202">
        <f t="shared" si="6"/>
        <v>0.44791666666666663</v>
      </c>
      <c r="L43" s="102"/>
      <c r="M43" s="16"/>
      <c r="N43" s="16"/>
      <c r="O43" s="16"/>
    </row>
    <row r="44" spans="1:15" s="38" customFormat="1" ht="12" customHeight="1" hidden="1">
      <c r="A44" s="192"/>
      <c r="B44" s="131">
        <f t="shared" si="0"/>
        <v>95</v>
      </c>
      <c r="C44" s="131">
        <f t="shared" si="1"/>
        <v>96</v>
      </c>
      <c r="D44" s="161"/>
      <c r="E44" s="206"/>
      <c r="F44" s="160"/>
      <c r="G44" s="133">
        <f t="shared" si="2"/>
        <v>0.3645833333333333</v>
      </c>
      <c r="H44" s="133">
        <f t="shared" si="3"/>
        <v>0.3812499999999999</v>
      </c>
      <c r="I44" s="133">
        <f t="shared" si="4"/>
        <v>0.400297619047619</v>
      </c>
      <c r="J44" s="133">
        <f t="shared" si="5"/>
        <v>0.422275641025641</v>
      </c>
      <c r="K44" s="202">
        <f t="shared" si="6"/>
        <v>0.44791666666666663</v>
      </c>
      <c r="L44" s="102"/>
      <c r="M44" s="16"/>
      <c r="N44" s="16"/>
      <c r="O44" s="16"/>
    </row>
    <row r="45" spans="1:15" s="38" customFormat="1" ht="12" customHeight="1" hidden="1">
      <c r="A45" s="192"/>
      <c r="B45" s="131">
        <f t="shared" si="0"/>
        <v>95</v>
      </c>
      <c r="C45" s="131">
        <f t="shared" si="1"/>
        <v>96</v>
      </c>
      <c r="D45" s="161"/>
      <c r="E45" s="206"/>
      <c r="F45" s="160"/>
      <c r="G45" s="133">
        <f t="shared" si="2"/>
        <v>0.3645833333333333</v>
      </c>
      <c r="H45" s="133">
        <f t="shared" si="3"/>
        <v>0.3812499999999999</v>
      </c>
      <c r="I45" s="133">
        <f t="shared" si="4"/>
        <v>0.400297619047619</v>
      </c>
      <c r="J45" s="133">
        <f t="shared" si="5"/>
        <v>0.422275641025641</v>
      </c>
      <c r="K45" s="202">
        <f t="shared" si="6"/>
        <v>0.44791666666666663</v>
      </c>
      <c r="L45" s="102"/>
      <c r="M45" s="16"/>
      <c r="N45" s="16"/>
      <c r="O45" s="16"/>
    </row>
    <row r="46" spans="1:15" s="38" customFormat="1" ht="12" customHeight="1" hidden="1">
      <c r="A46" s="192"/>
      <c r="B46" s="131">
        <f t="shared" si="0"/>
        <v>95</v>
      </c>
      <c r="C46" s="131">
        <f t="shared" si="1"/>
        <v>96</v>
      </c>
      <c r="D46" s="161"/>
      <c r="E46" s="206"/>
      <c r="F46" s="160"/>
      <c r="G46" s="133">
        <f t="shared" si="2"/>
        <v>0.3645833333333333</v>
      </c>
      <c r="H46" s="133">
        <f t="shared" si="3"/>
        <v>0.3812499999999999</v>
      </c>
      <c r="I46" s="133">
        <f t="shared" si="4"/>
        <v>0.400297619047619</v>
      </c>
      <c r="J46" s="133">
        <f t="shared" si="5"/>
        <v>0.422275641025641</v>
      </c>
      <c r="K46" s="202">
        <f t="shared" si="6"/>
        <v>0.44791666666666663</v>
      </c>
      <c r="L46" s="102"/>
      <c r="M46" s="16"/>
      <c r="N46" s="16"/>
      <c r="O46" s="16"/>
    </row>
    <row r="47" spans="1:15" s="38" customFormat="1" ht="12" customHeight="1" hidden="1">
      <c r="A47" s="192"/>
      <c r="B47" s="131">
        <f t="shared" si="0"/>
        <v>95</v>
      </c>
      <c r="C47" s="131">
        <f t="shared" si="1"/>
        <v>96</v>
      </c>
      <c r="D47" s="161"/>
      <c r="E47" s="206"/>
      <c r="F47" s="160"/>
      <c r="G47" s="133">
        <f t="shared" si="2"/>
        <v>0.3645833333333333</v>
      </c>
      <c r="H47" s="133">
        <f t="shared" si="3"/>
        <v>0.3812499999999999</v>
      </c>
      <c r="I47" s="133">
        <f t="shared" si="4"/>
        <v>0.400297619047619</v>
      </c>
      <c r="J47" s="133">
        <f t="shared" si="5"/>
        <v>0.422275641025641</v>
      </c>
      <c r="K47" s="202">
        <f t="shared" si="6"/>
        <v>0.44791666666666663</v>
      </c>
      <c r="L47" s="102"/>
      <c r="M47" s="16"/>
      <c r="N47" s="16"/>
      <c r="O47" s="16"/>
    </row>
    <row r="48" spans="1:15" s="38" customFormat="1" ht="12" customHeight="1" hidden="1">
      <c r="A48" s="192"/>
      <c r="B48" s="131">
        <f t="shared" si="0"/>
        <v>95</v>
      </c>
      <c r="C48" s="131">
        <f t="shared" si="1"/>
        <v>96</v>
      </c>
      <c r="D48" s="161"/>
      <c r="E48" s="206"/>
      <c r="F48" s="160"/>
      <c r="G48" s="133">
        <f t="shared" si="2"/>
        <v>0.3645833333333333</v>
      </c>
      <c r="H48" s="133">
        <f t="shared" si="3"/>
        <v>0.3812499999999999</v>
      </c>
      <c r="I48" s="133">
        <f t="shared" si="4"/>
        <v>0.400297619047619</v>
      </c>
      <c r="J48" s="133">
        <f t="shared" si="5"/>
        <v>0.422275641025641</v>
      </c>
      <c r="K48" s="202">
        <f t="shared" si="6"/>
        <v>0.44791666666666663</v>
      </c>
      <c r="L48" s="102"/>
      <c r="M48" s="16"/>
      <c r="N48" s="16"/>
      <c r="O48" s="16"/>
    </row>
    <row r="49" spans="1:15" s="38" customFormat="1" ht="12" customHeight="1">
      <c r="A49" s="192">
        <v>7</v>
      </c>
      <c r="B49" s="131">
        <f t="shared" si="0"/>
        <v>88</v>
      </c>
      <c r="C49" s="131">
        <f t="shared" si="1"/>
        <v>103</v>
      </c>
      <c r="D49" s="316" t="s">
        <v>282</v>
      </c>
      <c r="E49" s="248" t="s">
        <v>283</v>
      </c>
      <c r="F49" s="219">
        <v>356</v>
      </c>
      <c r="G49" s="133">
        <f t="shared" si="2"/>
        <v>0.38281249999999994</v>
      </c>
      <c r="H49" s="133">
        <f t="shared" si="3"/>
        <v>0.4006944444444444</v>
      </c>
      <c r="I49" s="133">
        <f t="shared" si="4"/>
        <v>0.42113095238095233</v>
      </c>
      <c r="J49" s="133">
        <f t="shared" si="5"/>
        <v>0.44471153846153844</v>
      </c>
      <c r="K49" s="202">
        <f t="shared" si="6"/>
        <v>0.4722222222222222</v>
      </c>
      <c r="L49" s="108"/>
      <c r="M49" s="16"/>
      <c r="N49" s="16"/>
      <c r="O49" s="16"/>
    </row>
    <row r="50" spans="1:15" s="181" customFormat="1" ht="12" customHeight="1">
      <c r="A50" s="194"/>
      <c r="B50" s="145"/>
      <c r="C50" s="145"/>
      <c r="D50" s="212" t="s">
        <v>19</v>
      </c>
      <c r="E50" s="207"/>
      <c r="F50" s="214"/>
      <c r="G50" s="146"/>
      <c r="H50" s="146"/>
      <c r="I50" s="146"/>
      <c r="J50" s="146"/>
      <c r="K50" s="203"/>
      <c r="L50" s="147"/>
      <c r="M50" s="149"/>
      <c r="N50" s="149"/>
      <c r="O50" s="149"/>
    </row>
    <row r="51" spans="1:15" s="38" customFormat="1" ht="12" customHeight="1">
      <c r="A51" s="221">
        <v>0</v>
      </c>
      <c r="B51" s="131">
        <f>B49</f>
        <v>88</v>
      </c>
      <c r="C51" s="131">
        <f>C49</f>
        <v>103</v>
      </c>
      <c r="D51" s="316" t="s">
        <v>282</v>
      </c>
      <c r="E51" s="233" t="s">
        <v>874</v>
      </c>
      <c r="F51" s="219"/>
      <c r="G51" s="132">
        <f>$L$6</f>
        <v>0.4375</v>
      </c>
      <c r="H51" s="132">
        <f>$L$6</f>
        <v>0.4375</v>
      </c>
      <c r="I51" s="132">
        <f>$L$6</f>
        <v>0.4375</v>
      </c>
      <c r="J51" s="132">
        <f>$M$6</f>
        <v>0.4375</v>
      </c>
      <c r="K51" s="201">
        <f>$M$6</f>
        <v>0.4375</v>
      </c>
      <c r="L51" s="134">
        <f>L50+A51</f>
        <v>0</v>
      </c>
      <c r="M51" s="16"/>
      <c r="N51" s="16"/>
      <c r="O51" s="16"/>
    </row>
    <row r="52" spans="1:15" s="38" customFormat="1" ht="12" customHeight="1">
      <c r="A52" s="221">
        <v>6</v>
      </c>
      <c r="B52" s="131">
        <f>B51-A52</f>
        <v>82</v>
      </c>
      <c r="C52" s="131">
        <f>C51+A52</f>
        <v>109</v>
      </c>
      <c r="D52" s="311" t="s">
        <v>284</v>
      </c>
      <c r="E52" s="233" t="s">
        <v>280</v>
      </c>
      <c r="F52" s="219"/>
      <c r="G52" s="133">
        <f>SUM($G$51+$O$3*L52)</f>
        <v>0.453125</v>
      </c>
      <c r="H52" s="133">
        <f>SUM($H$51+$P$3*L52)</f>
        <v>0.45416666666666666</v>
      </c>
      <c r="I52" s="133">
        <f>SUM($I$51+$Q$3*L52)</f>
        <v>0.45535714285714285</v>
      </c>
      <c r="J52" s="133">
        <f>SUM($J$51+$R$3*L52)</f>
        <v>0.4567307692307692</v>
      </c>
      <c r="K52" s="202">
        <f>SUM($K$51+$S$3*L52)</f>
        <v>0.4583333333333333</v>
      </c>
      <c r="L52" s="134">
        <f>L51+A52</f>
        <v>6</v>
      </c>
      <c r="M52" s="16"/>
      <c r="N52" s="16"/>
      <c r="O52" s="16"/>
    </row>
    <row r="53" spans="1:15" s="38" customFormat="1" ht="12" customHeight="1">
      <c r="A53" s="221">
        <v>3</v>
      </c>
      <c r="B53" s="131">
        <f aca="true" t="shared" si="7" ref="B53:B69">B52-A53</f>
        <v>79</v>
      </c>
      <c r="C53" s="131">
        <f aca="true" t="shared" si="8" ref="C53:C69">C52+A53</f>
        <v>112</v>
      </c>
      <c r="D53" s="315" t="s">
        <v>875</v>
      </c>
      <c r="E53" s="233" t="s">
        <v>285</v>
      </c>
      <c r="F53" s="219"/>
      <c r="G53" s="133">
        <f aca="true" t="shared" si="9" ref="G53:G80">SUM($G$51+$O$3*L53)</f>
        <v>0.4609375</v>
      </c>
      <c r="H53" s="133">
        <f aca="true" t="shared" si="10" ref="H53:H80">SUM($H$51+$P$3*L53)</f>
        <v>0.4625</v>
      </c>
      <c r="I53" s="133">
        <f aca="true" t="shared" si="11" ref="I53:I80">SUM($I$51+$Q$3*L53)</f>
        <v>0.4642857142857143</v>
      </c>
      <c r="J53" s="133">
        <f aca="true" t="shared" si="12" ref="J53:J80">SUM($J$51+$R$3*L53)</f>
        <v>0.46634615384615385</v>
      </c>
      <c r="K53" s="202">
        <f aca="true" t="shared" si="13" ref="K53:K80">SUM($K$51+$S$3*L53)</f>
        <v>0.46875</v>
      </c>
      <c r="L53" s="134">
        <f aca="true" t="shared" si="14" ref="L53:L80">L52+A53</f>
        <v>9</v>
      </c>
      <c r="M53" s="16"/>
      <c r="N53" s="16"/>
      <c r="O53" s="16"/>
    </row>
    <row r="54" spans="1:15" s="38" customFormat="1" ht="12" customHeight="1">
      <c r="A54" s="221">
        <v>5.5</v>
      </c>
      <c r="B54" s="131">
        <f t="shared" si="7"/>
        <v>73.5</v>
      </c>
      <c r="C54" s="131">
        <f t="shared" si="8"/>
        <v>117.5</v>
      </c>
      <c r="D54" s="315" t="s">
        <v>876</v>
      </c>
      <c r="E54" s="233" t="s">
        <v>196</v>
      </c>
      <c r="F54" s="220"/>
      <c r="G54" s="133">
        <f t="shared" si="9"/>
        <v>0.4752604166666667</v>
      </c>
      <c r="H54" s="133">
        <f t="shared" si="10"/>
        <v>0.47777777777777775</v>
      </c>
      <c r="I54" s="133">
        <f t="shared" si="11"/>
        <v>0.4806547619047619</v>
      </c>
      <c r="J54" s="133">
        <f t="shared" si="12"/>
        <v>0.483974358974359</v>
      </c>
      <c r="K54" s="202">
        <f t="shared" si="13"/>
        <v>0.4878472222222222</v>
      </c>
      <c r="L54" s="134">
        <f t="shared" si="14"/>
        <v>14.5</v>
      </c>
      <c r="M54" s="16"/>
      <c r="N54" s="16"/>
      <c r="O54" s="16"/>
    </row>
    <row r="55" spans="1:15" s="38" customFormat="1" ht="12" customHeight="1" thickBot="1">
      <c r="A55" s="379">
        <v>8.5</v>
      </c>
      <c r="B55" s="380">
        <f t="shared" si="7"/>
        <v>65</v>
      </c>
      <c r="C55" s="380">
        <f t="shared" si="8"/>
        <v>126</v>
      </c>
      <c r="D55" s="381" t="s">
        <v>286</v>
      </c>
      <c r="E55" s="382" t="s">
        <v>196</v>
      </c>
      <c r="F55" s="383">
        <v>1000</v>
      </c>
      <c r="G55" s="384">
        <f t="shared" si="9"/>
        <v>0.4973958333333333</v>
      </c>
      <c r="H55" s="384">
        <f t="shared" si="10"/>
        <v>0.5013888888888889</v>
      </c>
      <c r="I55" s="384">
        <f t="shared" si="11"/>
        <v>0.5059523809523809</v>
      </c>
      <c r="J55" s="384">
        <f t="shared" si="12"/>
        <v>0.5112179487179487</v>
      </c>
      <c r="K55" s="385">
        <f t="shared" si="13"/>
        <v>0.5173611111111112</v>
      </c>
      <c r="L55" s="134">
        <f t="shared" si="14"/>
        <v>23</v>
      </c>
      <c r="M55" s="16"/>
      <c r="N55" s="16"/>
      <c r="O55" s="16"/>
    </row>
    <row r="56" spans="1:15" s="38" customFormat="1" ht="12" customHeight="1">
      <c r="A56" s="221">
        <v>6.5</v>
      </c>
      <c r="B56" s="131">
        <f t="shared" si="7"/>
        <v>58.5</v>
      </c>
      <c r="C56" s="131">
        <f t="shared" si="8"/>
        <v>132.5</v>
      </c>
      <c r="D56" s="315" t="s">
        <v>877</v>
      </c>
      <c r="E56" s="233" t="s">
        <v>66</v>
      </c>
      <c r="F56" s="219"/>
      <c r="G56" s="133">
        <f t="shared" si="9"/>
        <v>0.5143229166666666</v>
      </c>
      <c r="H56" s="133">
        <f t="shared" si="10"/>
        <v>0.5194444444444444</v>
      </c>
      <c r="I56" s="133">
        <f t="shared" si="11"/>
        <v>0.5252976190476191</v>
      </c>
      <c r="J56" s="133">
        <f t="shared" si="12"/>
        <v>0.532051282051282</v>
      </c>
      <c r="K56" s="202">
        <f t="shared" si="13"/>
        <v>0.5399305555555556</v>
      </c>
      <c r="L56" s="134">
        <f t="shared" si="14"/>
        <v>29.5</v>
      </c>
      <c r="M56" s="16"/>
      <c r="N56" s="16"/>
      <c r="O56" s="16"/>
    </row>
    <row r="57" spans="1:15" s="38" customFormat="1" ht="12" customHeight="1">
      <c r="A57" s="221"/>
      <c r="B57" s="131">
        <f t="shared" si="7"/>
        <v>58.5</v>
      </c>
      <c r="C57" s="131">
        <f t="shared" si="8"/>
        <v>132.5</v>
      </c>
      <c r="D57" s="309" t="s">
        <v>287</v>
      </c>
      <c r="E57" s="248"/>
      <c r="F57" s="219"/>
      <c r="G57" s="133">
        <f t="shared" si="9"/>
        <v>0.5143229166666666</v>
      </c>
      <c r="H57" s="133">
        <f t="shared" si="10"/>
        <v>0.5194444444444444</v>
      </c>
      <c r="I57" s="133">
        <f t="shared" si="11"/>
        <v>0.5252976190476191</v>
      </c>
      <c r="J57" s="133">
        <f t="shared" si="12"/>
        <v>0.532051282051282</v>
      </c>
      <c r="K57" s="202">
        <f t="shared" si="13"/>
        <v>0.5399305555555556</v>
      </c>
      <c r="L57" s="134">
        <f t="shared" si="14"/>
        <v>29.5</v>
      </c>
      <c r="M57" s="16"/>
      <c r="N57" s="16"/>
      <c r="O57" s="16"/>
    </row>
    <row r="58" spans="1:15" s="38" customFormat="1" ht="12" customHeight="1">
      <c r="A58" s="221">
        <v>6</v>
      </c>
      <c r="B58" s="131">
        <f t="shared" si="7"/>
        <v>52.5</v>
      </c>
      <c r="C58" s="131">
        <f t="shared" si="8"/>
        <v>138.5</v>
      </c>
      <c r="D58" s="323" t="s">
        <v>878</v>
      </c>
      <c r="E58" s="233" t="s">
        <v>879</v>
      </c>
      <c r="F58" s="219">
        <v>1049</v>
      </c>
      <c r="G58" s="133">
        <f t="shared" si="9"/>
        <v>0.5299479166666666</v>
      </c>
      <c r="H58" s="133">
        <f t="shared" si="10"/>
        <v>0.5361111111111111</v>
      </c>
      <c r="I58" s="133">
        <f t="shared" si="11"/>
        <v>0.5431547619047619</v>
      </c>
      <c r="J58" s="133">
        <f t="shared" si="12"/>
        <v>0.5512820512820513</v>
      </c>
      <c r="K58" s="202">
        <f t="shared" si="13"/>
        <v>0.5607638888888888</v>
      </c>
      <c r="L58" s="134">
        <f t="shared" si="14"/>
        <v>35.5</v>
      </c>
      <c r="M58" s="16"/>
      <c r="N58" s="16"/>
      <c r="O58" s="16"/>
    </row>
    <row r="59" spans="1:15" s="38" customFormat="1" ht="12" customHeight="1">
      <c r="A59" s="221">
        <v>9</v>
      </c>
      <c r="B59" s="131">
        <f t="shared" si="7"/>
        <v>43.5</v>
      </c>
      <c r="C59" s="131">
        <f t="shared" si="8"/>
        <v>147.5</v>
      </c>
      <c r="D59" s="315" t="s">
        <v>981</v>
      </c>
      <c r="E59" s="233" t="s">
        <v>879</v>
      </c>
      <c r="F59" s="219"/>
      <c r="G59" s="133">
        <f t="shared" si="9"/>
        <v>0.5533854166666666</v>
      </c>
      <c r="H59" s="133">
        <f t="shared" si="10"/>
        <v>0.5611111111111111</v>
      </c>
      <c r="I59" s="133">
        <f t="shared" si="11"/>
        <v>0.5699404761904762</v>
      </c>
      <c r="J59" s="133">
        <f t="shared" si="12"/>
        <v>0.5801282051282051</v>
      </c>
      <c r="K59" s="202">
        <f t="shared" si="13"/>
        <v>0.5920138888888888</v>
      </c>
      <c r="L59" s="134">
        <f t="shared" si="14"/>
        <v>44.5</v>
      </c>
      <c r="M59" s="16"/>
      <c r="N59" s="16"/>
      <c r="O59" s="16"/>
    </row>
    <row r="60" spans="1:15" s="38" customFormat="1" ht="12" customHeight="1">
      <c r="A60" s="221">
        <v>5</v>
      </c>
      <c r="B60" s="131">
        <f t="shared" si="7"/>
        <v>38.5</v>
      </c>
      <c r="C60" s="131">
        <f t="shared" si="8"/>
        <v>152.5</v>
      </c>
      <c r="D60" s="315" t="s">
        <v>1009</v>
      </c>
      <c r="E60" s="233" t="s">
        <v>879</v>
      </c>
      <c r="F60" s="219"/>
      <c r="G60" s="133">
        <f t="shared" si="9"/>
        <v>0.56640625</v>
      </c>
      <c r="H60" s="133">
        <f t="shared" si="10"/>
        <v>0.575</v>
      </c>
      <c r="I60" s="133">
        <f t="shared" si="11"/>
        <v>0.5848214285714286</v>
      </c>
      <c r="J60" s="133">
        <f t="shared" si="12"/>
        <v>0.5961538461538461</v>
      </c>
      <c r="K60" s="202">
        <f t="shared" si="13"/>
        <v>0.609375</v>
      </c>
      <c r="L60" s="134">
        <f t="shared" si="14"/>
        <v>49.5</v>
      </c>
      <c r="M60" s="16"/>
      <c r="N60" s="16"/>
      <c r="O60" s="16"/>
    </row>
    <row r="61" spans="1:12" s="38" customFormat="1" ht="12" customHeight="1">
      <c r="A61" s="221">
        <v>1.5</v>
      </c>
      <c r="B61" s="131">
        <f t="shared" si="7"/>
        <v>37</v>
      </c>
      <c r="C61" s="131">
        <f t="shared" si="8"/>
        <v>154</v>
      </c>
      <c r="D61" s="315" t="s">
        <v>880</v>
      </c>
      <c r="E61" s="233" t="s">
        <v>288</v>
      </c>
      <c r="F61" s="219">
        <v>435</v>
      </c>
      <c r="G61" s="133">
        <f t="shared" si="9"/>
        <v>0.5703125</v>
      </c>
      <c r="H61" s="133">
        <f t="shared" si="10"/>
        <v>0.5791666666666666</v>
      </c>
      <c r="I61" s="133">
        <f t="shared" si="11"/>
        <v>0.5892857142857143</v>
      </c>
      <c r="J61" s="133">
        <f t="shared" si="12"/>
        <v>0.6009615384615384</v>
      </c>
      <c r="K61" s="202">
        <f t="shared" si="13"/>
        <v>0.6145833333333333</v>
      </c>
      <c r="L61" s="134">
        <f t="shared" si="14"/>
        <v>51</v>
      </c>
    </row>
    <row r="62" spans="1:12" s="38" customFormat="1" ht="12" customHeight="1">
      <c r="A62" s="221">
        <v>6</v>
      </c>
      <c r="B62" s="131">
        <f t="shared" si="7"/>
        <v>31</v>
      </c>
      <c r="C62" s="131">
        <f t="shared" si="8"/>
        <v>160</v>
      </c>
      <c r="D62" s="315" t="s">
        <v>881</v>
      </c>
      <c r="E62" s="233" t="s">
        <v>882</v>
      </c>
      <c r="F62" s="219"/>
      <c r="G62" s="133">
        <f t="shared" si="9"/>
        <v>0.5859375</v>
      </c>
      <c r="H62" s="133">
        <f t="shared" si="10"/>
        <v>0.5958333333333333</v>
      </c>
      <c r="I62" s="133">
        <f t="shared" si="11"/>
        <v>0.6071428571428571</v>
      </c>
      <c r="J62" s="133">
        <f t="shared" si="12"/>
        <v>0.6201923076923077</v>
      </c>
      <c r="K62" s="202">
        <f t="shared" si="13"/>
        <v>0.6354166666666666</v>
      </c>
      <c r="L62" s="134">
        <f t="shared" si="14"/>
        <v>57</v>
      </c>
    </row>
    <row r="63" spans="1:12" s="38" customFormat="1" ht="12" customHeight="1">
      <c r="A63" s="221">
        <v>4.5</v>
      </c>
      <c r="B63" s="131">
        <f t="shared" si="7"/>
        <v>26.5</v>
      </c>
      <c r="C63" s="131">
        <f t="shared" si="8"/>
        <v>164.5</v>
      </c>
      <c r="D63" s="315" t="s">
        <v>959</v>
      </c>
      <c r="E63" s="233" t="s">
        <v>960</v>
      </c>
      <c r="F63" s="219"/>
      <c r="G63" s="133">
        <f t="shared" si="9"/>
        <v>0.59765625</v>
      </c>
      <c r="H63" s="133">
        <f t="shared" si="10"/>
        <v>0.6083333333333333</v>
      </c>
      <c r="I63" s="133">
        <f t="shared" si="11"/>
        <v>0.6205357142857143</v>
      </c>
      <c r="J63" s="133">
        <f t="shared" si="12"/>
        <v>0.6346153846153846</v>
      </c>
      <c r="K63" s="202">
        <f t="shared" si="13"/>
        <v>0.6510416666666666</v>
      </c>
      <c r="L63" s="134">
        <f t="shared" si="14"/>
        <v>61.5</v>
      </c>
    </row>
    <row r="64" spans="1:12" s="38" customFormat="1" ht="12" customHeight="1">
      <c r="A64" s="221">
        <v>7</v>
      </c>
      <c r="B64" s="131">
        <f t="shared" si="7"/>
        <v>19.5</v>
      </c>
      <c r="C64" s="131">
        <f t="shared" si="8"/>
        <v>171.5</v>
      </c>
      <c r="D64" s="315" t="s">
        <v>883</v>
      </c>
      <c r="E64" s="233" t="s">
        <v>884</v>
      </c>
      <c r="F64" s="219"/>
      <c r="G64" s="133">
        <f t="shared" si="9"/>
        <v>0.6158854166666666</v>
      </c>
      <c r="H64" s="133">
        <f t="shared" si="10"/>
        <v>0.6277777777777778</v>
      </c>
      <c r="I64" s="133">
        <f t="shared" si="11"/>
        <v>0.6413690476190477</v>
      </c>
      <c r="J64" s="133">
        <f t="shared" si="12"/>
        <v>0.657051282051282</v>
      </c>
      <c r="K64" s="202">
        <f t="shared" si="13"/>
        <v>0.6753472222222222</v>
      </c>
      <c r="L64" s="134">
        <f t="shared" si="14"/>
        <v>68.5</v>
      </c>
    </row>
    <row r="65" spans="1:12" s="38" customFormat="1" ht="12" customHeight="1">
      <c r="A65" s="221">
        <v>0.5</v>
      </c>
      <c r="B65" s="131">
        <f t="shared" si="7"/>
        <v>19</v>
      </c>
      <c r="C65" s="131">
        <f t="shared" si="8"/>
        <v>172</v>
      </c>
      <c r="D65" s="315" t="s">
        <v>885</v>
      </c>
      <c r="E65" s="233" t="s">
        <v>58</v>
      </c>
      <c r="F65" s="219"/>
      <c r="G65" s="133">
        <f t="shared" si="9"/>
        <v>0.6171875</v>
      </c>
      <c r="H65" s="133">
        <f t="shared" si="10"/>
        <v>0.6291666666666667</v>
      </c>
      <c r="I65" s="133">
        <f t="shared" si="11"/>
        <v>0.6428571428571428</v>
      </c>
      <c r="J65" s="133">
        <f t="shared" si="12"/>
        <v>0.6586538461538461</v>
      </c>
      <c r="K65" s="202">
        <f t="shared" si="13"/>
        <v>0.6770833333333333</v>
      </c>
      <c r="L65" s="134">
        <f t="shared" si="14"/>
        <v>69</v>
      </c>
    </row>
    <row r="66" spans="1:12" s="38" customFormat="1" ht="12" customHeight="1">
      <c r="A66" s="221">
        <v>3</v>
      </c>
      <c r="B66" s="131">
        <f t="shared" si="7"/>
        <v>16</v>
      </c>
      <c r="C66" s="131">
        <f t="shared" si="8"/>
        <v>175</v>
      </c>
      <c r="D66" s="315" t="s">
        <v>886</v>
      </c>
      <c r="E66" s="233" t="s">
        <v>58</v>
      </c>
      <c r="F66" s="219">
        <v>1000</v>
      </c>
      <c r="G66" s="133">
        <f t="shared" si="9"/>
        <v>0.625</v>
      </c>
      <c r="H66" s="133">
        <f t="shared" si="10"/>
        <v>0.6375</v>
      </c>
      <c r="I66" s="133">
        <f t="shared" si="11"/>
        <v>0.6517857142857143</v>
      </c>
      <c r="J66" s="133">
        <f t="shared" si="12"/>
        <v>0.6682692307692307</v>
      </c>
      <c r="K66" s="202">
        <f t="shared" si="13"/>
        <v>0.6875</v>
      </c>
      <c r="L66" s="134">
        <f t="shared" si="14"/>
        <v>72</v>
      </c>
    </row>
    <row r="67" spans="1:12" s="38" customFormat="1" ht="12" customHeight="1">
      <c r="A67" s="221">
        <v>5.5</v>
      </c>
      <c r="B67" s="131">
        <f t="shared" si="7"/>
        <v>10.5</v>
      </c>
      <c r="C67" s="131">
        <f t="shared" si="8"/>
        <v>180.5</v>
      </c>
      <c r="D67" s="315" t="s">
        <v>887</v>
      </c>
      <c r="E67" s="233" t="s">
        <v>888</v>
      </c>
      <c r="F67" s="219"/>
      <c r="G67" s="133">
        <f t="shared" si="9"/>
        <v>0.6393229166666666</v>
      </c>
      <c r="H67" s="133">
        <f t="shared" si="10"/>
        <v>0.6527777777777778</v>
      </c>
      <c r="I67" s="133">
        <f t="shared" si="11"/>
        <v>0.6681547619047619</v>
      </c>
      <c r="J67" s="133">
        <f t="shared" si="12"/>
        <v>0.6858974358974359</v>
      </c>
      <c r="K67" s="202">
        <f t="shared" si="13"/>
        <v>0.7065972222222222</v>
      </c>
      <c r="L67" s="134">
        <f t="shared" si="14"/>
        <v>77.5</v>
      </c>
    </row>
    <row r="68" spans="1:12" s="38" customFormat="1" ht="12" customHeight="1">
      <c r="A68" s="221">
        <v>2.5</v>
      </c>
      <c r="B68" s="131">
        <f t="shared" si="7"/>
        <v>8</v>
      </c>
      <c r="C68" s="131">
        <f t="shared" si="8"/>
        <v>183</v>
      </c>
      <c r="D68" s="315" t="s">
        <v>889</v>
      </c>
      <c r="E68" s="233" t="s">
        <v>888</v>
      </c>
      <c r="F68" s="219"/>
      <c r="G68" s="133">
        <f t="shared" si="9"/>
        <v>0.6458333333333333</v>
      </c>
      <c r="H68" s="133">
        <f t="shared" si="10"/>
        <v>0.6597222222222222</v>
      </c>
      <c r="I68" s="133">
        <f t="shared" si="11"/>
        <v>0.6755952380952381</v>
      </c>
      <c r="J68" s="133">
        <f t="shared" si="12"/>
        <v>0.6939102564102564</v>
      </c>
      <c r="K68" s="202">
        <f t="shared" si="13"/>
        <v>0.7152777777777778</v>
      </c>
      <c r="L68" s="134">
        <f t="shared" si="14"/>
        <v>80</v>
      </c>
    </row>
    <row r="69" spans="1:12" s="38" customFormat="1" ht="12.75" customHeight="1">
      <c r="A69" s="221">
        <v>2</v>
      </c>
      <c r="B69" s="131">
        <f t="shared" si="7"/>
        <v>6</v>
      </c>
      <c r="C69" s="131">
        <f t="shared" si="8"/>
        <v>185</v>
      </c>
      <c r="D69" s="315" t="s">
        <v>890</v>
      </c>
      <c r="E69" s="233" t="s">
        <v>891</v>
      </c>
      <c r="F69" s="218"/>
      <c r="G69" s="133">
        <f t="shared" si="9"/>
        <v>0.6510416666666666</v>
      </c>
      <c r="H69" s="133">
        <f t="shared" si="10"/>
        <v>0.6652777777777777</v>
      </c>
      <c r="I69" s="133">
        <f t="shared" si="11"/>
        <v>0.6815476190476191</v>
      </c>
      <c r="J69" s="133">
        <f t="shared" si="12"/>
        <v>0.7003205128205128</v>
      </c>
      <c r="K69" s="202">
        <f t="shared" si="13"/>
        <v>0.7222222222222222</v>
      </c>
      <c r="L69" s="134">
        <f t="shared" si="14"/>
        <v>82</v>
      </c>
    </row>
    <row r="70" spans="2:12" s="38" customFormat="1" ht="12.75" customHeight="1" hidden="1">
      <c r="B70" s="131">
        <f aca="true" t="shared" si="15" ref="B70:B80">B69-A70</f>
        <v>6</v>
      </c>
      <c r="C70" s="131">
        <f aca="true" t="shared" si="16" ref="C70:C80">C69+A70</f>
        <v>185</v>
      </c>
      <c r="E70" s="229"/>
      <c r="G70" s="133">
        <f t="shared" si="9"/>
        <v>0.6510416666666666</v>
      </c>
      <c r="H70" s="133">
        <f t="shared" si="10"/>
        <v>0.6652777777777777</v>
      </c>
      <c r="I70" s="133">
        <f t="shared" si="11"/>
        <v>0.6815476190476191</v>
      </c>
      <c r="J70" s="133">
        <f t="shared" si="12"/>
        <v>0.7003205128205128</v>
      </c>
      <c r="K70" s="202">
        <f t="shared" si="13"/>
        <v>0.7222222222222222</v>
      </c>
      <c r="L70" s="134">
        <f t="shared" si="14"/>
        <v>82</v>
      </c>
    </row>
    <row r="71" spans="1:12" s="38" customFormat="1" ht="12.75" customHeight="1" hidden="1">
      <c r="A71" s="192"/>
      <c r="B71" s="131">
        <f t="shared" si="15"/>
        <v>6</v>
      </c>
      <c r="C71" s="131">
        <f t="shared" si="16"/>
        <v>185</v>
      </c>
      <c r="D71" s="161"/>
      <c r="E71" s="206"/>
      <c r="F71" s="160"/>
      <c r="G71" s="133">
        <f t="shared" si="9"/>
        <v>0.6510416666666666</v>
      </c>
      <c r="H71" s="133">
        <f t="shared" si="10"/>
        <v>0.6652777777777777</v>
      </c>
      <c r="I71" s="133">
        <f t="shared" si="11"/>
        <v>0.6815476190476191</v>
      </c>
      <c r="J71" s="133">
        <f t="shared" si="12"/>
        <v>0.7003205128205128</v>
      </c>
      <c r="K71" s="202">
        <f t="shared" si="13"/>
        <v>0.7222222222222222</v>
      </c>
      <c r="L71" s="134">
        <f t="shared" si="14"/>
        <v>82</v>
      </c>
    </row>
    <row r="72" spans="1:12" s="38" customFormat="1" ht="12.75" customHeight="1" hidden="1">
      <c r="A72" s="192"/>
      <c r="B72" s="131">
        <f t="shared" si="15"/>
        <v>6</v>
      </c>
      <c r="C72" s="131">
        <f t="shared" si="16"/>
        <v>185</v>
      </c>
      <c r="D72" s="161"/>
      <c r="E72" s="206"/>
      <c r="F72" s="160"/>
      <c r="G72" s="133">
        <f t="shared" si="9"/>
        <v>0.6510416666666666</v>
      </c>
      <c r="H72" s="133">
        <f t="shared" si="10"/>
        <v>0.6652777777777777</v>
      </c>
      <c r="I72" s="133">
        <f t="shared" si="11"/>
        <v>0.6815476190476191</v>
      </c>
      <c r="J72" s="133">
        <f t="shared" si="12"/>
        <v>0.7003205128205128</v>
      </c>
      <c r="K72" s="202">
        <f t="shared" si="13"/>
        <v>0.7222222222222222</v>
      </c>
      <c r="L72" s="134">
        <f t="shared" si="14"/>
        <v>82</v>
      </c>
    </row>
    <row r="73" spans="1:12" s="38" customFormat="1" ht="12.75" customHeight="1" hidden="1">
      <c r="A73" s="192"/>
      <c r="B73" s="131">
        <f t="shared" si="15"/>
        <v>6</v>
      </c>
      <c r="C73" s="131">
        <f t="shared" si="16"/>
        <v>185</v>
      </c>
      <c r="D73" s="161"/>
      <c r="E73" s="206"/>
      <c r="F73" s="160"/>
      <c r="G73" s="133">
        <f t="shared" si="9"/>
        <v>0.6510416666666666</v>
      </c>
      <c r="H73" s="133">
        <f t="shared" si="10"/>
        <v>0.6652777777777777</v>
      </c>
      <c r="I73" s="133">
        <f t="shared" si="11"/>
        <v>0.6815476190476191</v>
      </c>
      <c r="J73" s="133">
        <f t="shared" si="12"/>
        <v>0.7003205128205128</v>
      </c>
      <c r="K73" s="202">
        <f t="shared" si="13"/>
        <v>0.7222222222222222</v>
      </c>
      <c r="L73" s="134">
        <f t="shared" si="14"/>
        <v>82</v>
      </c>
    </row>
    <row r="74" spans="1:12" s="38" customFormat="1" ht="12.75" customHeight="1" hidden="1">
      <c r="A74" s="192"/>
      <c r="B74" s="131">
        <f t="shared" si="15"/>
        <v>6</v>
      </c>
      <c r="C74" s="131">
        <f t="shared" si="16"/>
        <v>185</v>
      </c>
      <c r="D74" s="161"/>
      <c r="E74" s="206"/>
      <c r="F74" s="160"/>
      <c r="G74" s="133">
        <f t="shared" si="9"/>
        <v>0.6510416666666666</v>
      </c>
      <c r="H74" s="133">
        <f t="shared" si="10"/>
        <v>0.6652777777777777</v>
      </c>
      <c r="I74" s="133">
        <f t="shared" si="11"/>
        <v>0.6815476190476191</v>
      </c>
      <c r="J74" s="133">
        <f t="shared" si="12"/>
        <v>0.7003205128205128</v>
      </c>
      <c r="K74" s="202">
        <f t="shared" si="13"/>
        <v>0.7222222222222222</v>
      </c>
      <c r="L74" s="134">
        <f t="shared" si="14"/>
        <v>82</v>
      </c>
    </row>
    <row r="75" spans="1:12" s="38" customFormat="1" ht="12.75" customHeight="1" hidden="1">
      <c r="A75" s="192"/>
      <c r="B75" s="131">
        <f t="shared" si="15"/>
        <v>6</v>
      </c>
      <c r="C75" s="131">
        <f t="shared" si="16"/>
        <v>185</v>
      </c>
      <c r="D75" s="161"/>
      <c r="E75" s="206"/>
      <c r="F75" s="160"/>
      <c r="G75" s="133">
        <f t="shared" si="9"/>
        <v>0.6510416666666666</v>
      </c>
      <c r="H75" s="133">
        <f t="shared" si="10"/>
        <v>0.6652777777777777</v>
      </c>
      <c r="I75" s="133">
        <f t="shared" si="11"/>
        <v>0.6815476190476191</v>
      </c>
      <c r="J75" s="133">
        <f t="shared" si="12"/>
        <v>0.7003205128205128</v>
      </c>
      <c r="K75" s="202">
        <f t="shared" si="13"/>
        <v>0.7222222222222222</v>
      </c>
      <c r="L75" s="134">
        <f t="shared" si="14"/>
        <v>82</v>
      </c>
    </row>
    <row r="76" spans="1:12" s="38" customFormat="1" ht="12.75" customHeight="1" hidden="1">
      <c r="A76" s="192"/>
      <c r="B76" s="131">
        <f t="shared" si="15"/>
        <v>6</v>
      </c>
      <c r="C76" s="131">
        <f t="shared" si="16"/>
        <v>185</v>
      </c>
      <c r="D76" s="161"/>
      <c r="E76" s="206"/>
      <c r="F76" s="160"/>
      <c r="G76" s="133">
        <f t="shared" si="9"/>
        <v>0.6510416666666666</v>
      </c>
      <c r="H76" s="133">
        <f t="shared" si="10"/>
        <v>0.6652777777777777</v>
      </c>
      <c r="I76" s="133">
        <f t="shared" si="11"/>
        <v>0.6815476190476191</v>
      </c>
      <c r="J76" s="133">
        <f t="shared" si="12"/>
        <v>0.7003205128205128</v>
      </c>
      <c r="K76" s="202">
        <f t="shared" si="13"/>
        <v>0.7222222222222222</v>
      </c>
      <c r="L76" s="134">
        <f t="shared" si="14"/>
        <v>82</v>
      </c>
    </row>
    <row r="77" spans="1:12" s="38" customFormat="1" ht="12.75" customHeight="1" hidden="1">
      <c r="A77" s="192"/>
      <c r="B77" s="131">
        <f t="shared" si="15"/>
        <v>6</v>
      </c>
      <c r="C77" s="131">
        <f t="shared" si="16"/>
        <v>185</v>
      </c>
      <c r="D77" s="161"/>
      <c r="E77" s="206"/>
      <c r="F77" s="160"/>
      <c r="G77" s="133">
        <f t="shared" si="9"/>
        <v>0.6510416666666666</v>
      </c>
      <c r="H77" s="133">
        <f t="shared" si="10"/>
        <v>0.6652777777777777</v>
      </c>
      <c r="I77" s="133">
        <f t="shared" si="11"/>
        <v>0.6815476190476191</v>
      </c>
      <c r="J77" s="133">
        <f t="shared" si="12"/>
        <v>0.7003205128205128</v>
      </c>
      <c r="K77" s="202">
        <f t="shared" si="13"/>
        <v>0.7222222222222222</v>
      </c>
      <c r="L77" s="134">
        <f t="shared" si="14"/>
        <v>82</v>
      </c>
    </row>
    <row r="78" spans="1:12" s="38" customFormat="1" ht="12.75" customHeight="1" hidden="1">
      <c r="A78" s="192"/>
      <c r="B78" s="131">
        <f t="shared" si="15"/>
        <v>6</v>
      </c>
      <c r="C78" s="131">
        <f t="shared" si="16"/>
        <v>185</v>
      </c>
      <c r="D78" s="161"/>
      <c r="E78" s="206"/>
      <c r="F78" s="160"/>
      <c r="G78" s="133">
        <f t="shared" si="9"/>
        <v>0.6510416666666666</v>
      </c>
      <c r="H78" s="133">
        <f t="shared" si="10"/>
        <v>0.6652777777777777</v>
      </c>
      <c r="I78" s="133">
        <f t="shared" si="11"/>
        <v>0.6815476190476191</v>
      </c>
      <c r="J78" s="133">
        <f t="shared" si="12"/>
        <v>0.7003205128205128</v>
      </c>
      <c r="K78" s="202">
        <f t="shared" si="13"/>
        <v>0.7222222222222222</v>
      </c>
      <c r="L78" s="134">
        <f t="shared" si="14"/>
        <v>82</v>
      </c>
    </row>
    <row r="79" spans="1:12" s="38" customFormat="1" ht="12.75" customHeight="1" hidden="1">
      <c r="A79" s="192"/>
      <c r="B79" s="131">
        <f t="shared" si="15"/>
        <v>6</v>
      </c>
      <c r="C79" s="131">
        <f t="shared" si="16"/>
        <v>185</v>
      </c>
      <c r="D79" s="161"/>
      <c r="E79" s="206"/>
      <c r="F79" s="160"/>
      <c r="G79" s="133">
        <f t="shared" si="9"/>
        <v>0.6510416666666666</v>
      </c>
      <c r="H79" s="133">
        <f t="shared" si="10"/>
        <v>0.6652777777777777</v>
      </c>
      <c r="I79" s="133">
        <f t="shared" si="11"/>
        <v>0.6815476190476191</v>
      </c>
      <c r="J79" s="133">
        <f t="shared" si="12"/>
        <v>0.7003205128205128</v>
      </c>
      <c r="K79" s="202">
        <f t="shared" si="13"/>
        <v>0.7222222222222222</v>
      </c>
      <c r="L79" s="134">
        <f t="shared" si="14"/>
        <v>82</v>
      </c>
    </row>
    <row r="80" spans="1:12" s="38" customFormat="1" ht="12.75" customHeight="1">
      <c r="A80" s="221">
        <v>6</v>
      </c>
      <c r="B80" s="131">
        <f t="shared" si="15"/>
        <v>0</v>
      </c>
      <c r="C80" s="131">
        <f t="shared" si="16"/>
        <v>191</v>
      </c>
      <c r="D80" s="316" t="s">
        <v>892</v>
      </c>
      <c r="E80" s="248"/>
      <c r="F80" s="219">
        <v>705</v>
      </c>
      <c r="G80" s="133">
        <f t="shared" si="9"/>
        <v>0.6666666666666666</v>
      </c>
      <c r="H80" s="133">
        <f t="shared" si="10"/>
        <v>0.6819444444444445</v>
      </c>
      <c r="I80" s="133">
        <f t="shared" si="11"/>
        <v>0.6994047619047619</v>
      </c>
      <c r="J80" s="133">
        <f t="shared" si="12"/>
        <v>0.719551282051282</v>
      </c>
      <c r="K80" s="202">
        <f t="shared" si="13"/>
        <v>0.7430555555555556</v>
      </c>
      <c r="L80" s="134">
        <f t="shared" si="14"/>
        <v>88</v>
      </c>
    </row>
    <row r="81" spans="1:11" s="38" customFormat="1" ht="12.75" customHeight="1">
      <c r="A81" s="17"/>
      <c r="B81" s="10"/>
      <c r="C81" s="10"/>
      <c r="E81" s="10"/>
      <c r="F81" s="10"/>
      <c r="G81" s="10"/>
      <c r="H81" s="10"/>
      <c r="I81" s="10"/>
      <c r="J81" s="10"/>
      <c r="K81" s="45"/>
    </row>
    <row r="82" spans="1:11" s="38" customFormat="1" ht="12.75" customHeight="1">
      <c r="A82" s="17"/>
      <c r="B82" s="10"/>
      <c r="C82" s="10"/>
      <c r="E82" s="10"/>
      <c r="F82" s="10"/>
      <c r="G82" s="10"/>
      <c r="H82" s="10"/>
      <c r="I82" s="10"/>
      <c r="J82" s="10"/>
      <c r="K82" s="45"/>
    </row>
    <row r="83" spans="1:11" s="38" customFormat="1" ht="12.75" customHeight="1">
      <c r="A83" s="17"/>
      <c r="B83" s="10"/>
      <c r="C83" s="10"/>
      <c r="E83" s="10"/>
      <c r="F83" s="10"/>
      <c r="G83" s="10"/>
      <c r="H83" s="10"/>
      <c r="I83" s="10"/>
      <c r="J83" s="10"/>
      <c r="K83" s="45"/>
    </row>
    <row r="84" spans="1:11" s="38" customFormat="1" ht="12.75" customHeight="1">
      <c r="A84" s="17"/>
      <c r="B84" s="10"/>
      <c r="C84" s="10"/>
      <c r="E84" s="10"/>
      <c r="F84" s="10"/>
      <c r="G84" s="10"/>
      <c r="H84" s="10"/>
      <c r="I84" s="10"/>
      <c r="J84" s="10"/>
      <c r="K84" s="45"/>
    </row>
    <row r="85" spans="1:11" s="38" customFormat="1" ht="12.75" customHeight="1">
      <c r="A85" s="17"/>
      <c r="B85" s="10"/>
      <c r="C85" s="10"/>
      <c r="E85" s="10"/>
      <c r="F85" s="10"/>
      <c r="G85" s="10"/>
      <c r="H85" s="10"/>
      <c r="I85" s="10"/>
      <c r="J85" s="10"/>
      <c r="K85" s="45"/>
    </row>
    <row r="86" spans="1:11" s="38" customFormat="1" ht="12.75" customHeight="1">
      <c r="A86" s="17"/>
      <c r="B86" s="10"/>
      <c r="C86" s="10"/>
      <c r="E86" s="10"/>
      <c r="F86" s="10"/>
      <c r="G86" s="10"/>
      <c r="H86" s="10"/>
      <c r="I86" s="10"/>
      <c r="J86" s="10"/>
      <c r="K86" s="45"/>
    </row>
    <row r="87" spans="1:11" s="38" customFormat="1" ht="12.75" customHeight="1">
      <c r="A87" s="17"/>
      <c r="B87" s="10"/>
      <c r="C87" s="10"/>
      <c r="E87" s="10"/>
      <c r="F87" s="10"/>
      <c r="G87" s="10"/>
      <c r="H87" s="10"/>
      <c r="I87" s="10"/>
      <c r="J87" s="10"/>
      <c r="K87" s="45"/>
    </row>
    <row r="88" spans="1:11" s="38" customFormat="1" ht="12.75" customHeight="1">
      <c r="A88" s="17"/>
      <c r="B88" s="10"/>
      <c r="C88" s="10"/>
      <c r="E88" s="10"/>
      <c r="F88" s="10"/>
      <c r="G88" s="10"/>
      <c r="H88" s="10"/>
      <c r="I88" s="10"/>
      <c r="J88" s="10"/>
      <c r="K88" s="45"/>
    </row>
    <row r="89" spans="1:11" s="38" customFormat="1" ht="12.75" customHeight="1">
      <c r="A89" s="17"/>
      <c r="B89" s="10"/>
      <c r="C89" s="10"/>
      <c r="E89" s="10"/>
      <c r="F89" s="10"/>
      <c r="G89" s="10"/>
      <c r="H89" s="10"/>
      <c r="I89" s="10"/>
      <c r="J89" s="10"/>
      <c r="K89" s="45"/>
    </row>
    <row r="90" spans="1:11" s="38" customFormat="1" ht="12.75" customHeight="1">
      <c r="A90" s="17"/>
      <c r="B90" s="10"/>
      <c r="C90" s="10"/>
      <c r="E90" s="10"/>
      <c r="F90" s="10"/>
      <c r="G90" s="10"/>
      <c r="H90" s="10"/>
      <c r="I90" s="10"/>
      <c r="J90" s="10"/>
      <c r="K90" s="45"/>
    </row>
    <row r="91" spans="1:11" s="38" customFormat="1" ht="12.75" customHeight="1">
      <c r="A91" s="17"/>
      <c r="B91" s="10"/>
      <c r="C91" s="10"/>
      <c r="E91" s="10"/>
      <c r="F91" s="10"/>
      <c r="G91" s="10"/>
      <c r="H91" s="10"/>
      <c r="I91" s="10"/>
      <c r="J91" s="10"/>
      <c r="K91" s="45"/>
    </row>
    <row r="92" spans="1:11" s="38" customFormat="1" ht="12.75" customHeight="1">
      <c r="A92" s="17"/>
      <c r="B92" s="10"/>
      <c r="C92" s="10"/>
      <c r="E92" s="10"/>
      <c r="F92" s="10"/>
      <c r="G92" s="10"/>
      <c r="H92" s="10"/>
      <c r="I92" s="10"/>
      <c r="J92" s="10"/>
      <c r="K92" s="45"/>
    </row>
    <row r="93" spans="1:11" s="38" customFormat="1" ht="12.75" customHeight="1">
      <c r="A93" s="17"/>
      <c r="B93" s="10"/>
      <c r="C93" s="10"/>
      <c r="E93" s="10"/>
      <c r="F93" s="10"/>
      <c r="G93" s="10"/>
      <c r="H93" s="10"/>
      <c r="I93" s="10"/>
      <c r="J93" s="10"/>
      <c r="K93" s="45"/>
    </row>
    <row r="94" spans="1:11" s="38" customFormat="1" ht="12.75" customHeight="1">
      <c r="A94" s="17"/>
      <c r="B94" s="10"/>
      <c r="C94" s="10"/>
      <c r="E94" s="10"/>
      <c r="F94" s="10"/>
      <c r="G94" s="10"/>
      <c r="H94" s="10"/>
      <c r="I94" s="10"/>
      <c r="J94" s="10"/>
      <c r="K94" s="45"/>
    </row>
    <row r="95" spans="1:11" s="38" customFormat="1" ht="12.75" customHeight="1">
      <c r="A95" s="17"/>
      <c r="B95" s="10"/>
      <c r="C95" s="10"/>
      <c r="E95" s="10"/>
      <c r="F95" s="10"/>
      <c r="G95" s="10"/>
      <c r="H95" s="10"/>
      <c r="I95" s="10"/>
      <c r="J95" s="10"/>
      <c r="K95" s="45"/>
    </row>
    <row r="96" spans="1:11" s="38" customFormat="1" ht="12.75" customHeight="1">
      <c r="A96" s="17"/>
      <c r="B96" s="10"/>
      <c r="C96" s="10"/>
      <c r="E96" s="10"/>
      <c r="F96" s="10"/>
      <c r="G96" s="10"/>
      <c r="H96" s="10"/>
      <c r="I96" s="10"/>
      <c r="J96" s="10"/>
      <c r="K96" s="45"/>
    </row>
    <row r="97" spans="1:11" s="38" customFormat="1" ht="12.75" customHeight="1">
      <c r="A97" s="17"/>
      <c r="B97" s="10"/>
      <c r="C97" s="10"/>
      <c r="E97" s="10"/>
      <c r="F97" s="10"/>
      <c r="G97" s="10"/>
      <c r="H97" s="10"/>
      <c r="I97" s="10"/>
      <c r="J97" s="10"/>
      <c r="K97" s="45"/>
    </row>
    <row r="98" spans="1:11" s="38" customFormat="1" ht="12.75" customHeight="1">
      <c r="A98" s="17"/>
      <c r="B98" s="10"/>
      <c r="C98" s="10"/>
      <c r="E98" s="10"/>
      <c r="F98" s="10"/>
      <c r="G98" s="10"/>
      <c r="H98" s="10"/>
      <c r="I98" s="10"/>
      <c r="J98" s="10"/>
      <c r="K98" s="45"/>
    </row>
    <row r="99" spans="1:11" s="38" customFormat="1" ht="12.75" customHeight="1">
      <c r="A99" s="17"/>
      <c r="B99" s="10"/>
      <c r="C99" s="10"/>
      <c r="E99" s="10"/>
      <c r="F99" s="10"/>
      <c r="G99" s="10"/>
      <c r="H99" s="10"/>
      <c r="I99" s="10"/>
      <c r="J99" s="10"/>
      <c r="K99" s="45"/>
    </row>
    <row r="100" spans="1:11" s="38" customFormat="1" ht="12.75" customHeight="1">
      <c r="A100" s="17"/>
      <c r="B100" s="10"/>
      <c r="C100" s="10"/>
      <c r="E100" s="10"/>
      <c r="F100" s="10"/>
      <c r="G100" s="10"/>
      <c r="H100" s="10"/>
      <c r="I100" s="10"/>
      <c r="J100" s="10"/>
      <c r="K100" s="45"/>
    </row>
    <row r="101" spans="1:11" s="38" customFormat="1" ht="12.75" customHeight="1">
      <c r="A101" s="17"/>
      <c r="B101" s="10"/>
      <c r="C101" s="10"/>
      <c r="E101" s="10"/>
      <c r="F101" s="10"/>
      <c r="G101" s="10"/>
      <c r="H101" s="10"/>
      <c r="I101" s="10"/>
      <c r="J101" s="10"/>
      <c r="K101" s="45"/>
    </row>
    <row r="102" spans="1:11" s="38" customFormat="1" ht="12.75" customHeight="1">
      <c r="A102" s="17"/>
      <c r="B102" s="10"/>
      <c r="C102" s="10"/>
      <c r="E102" s="10"/>
      <c r="F102" s="10"/>
      <c r="G102" s="10"/>
      <c r="H102" s="10"/>
      <c r="I102" s="10"/>
      <c r="J102" s="10"/>
      <c r="K102" s="45"/>
    </row>
    <row r="103" spans="1:11" s="38" customFormat="1" ht="12.75" customHeight="1">
      <c r="A103" s="17"/>
      <c r="B103" s="10"/>
      <c r="C103" s="10"/>
      <c r="E103" s="10"/>
      <c r="F103" s="10"/>
      <c r="G103" s="10"/>
      <c r="H103" s="10"/>
      <c r="I103" s="10"/>
      <c r="J103" s="10"/>
      <c r="K103" s="45"/>
    </row>
    <row r="104" spans="1:11" s="38" customFormat="1" ht="12.75" customHeight="1">
      <c r="A104" s="17"/>
      <c r="B104" s="10"/>
      <c r="C104" s="10"/>
      <c r="E104" s="10"/>
      <c r="F104" s="10"/>
      <c r="G104" s="10"/>
      <c r="H104" s="10"/>
      <c r="I104" s="10"/>
      <c r="J104" s="10"/>
      <c r="K104" s="45"/>
    </row>
    <row r="105" spans="1:11" s="38" customFormat="1" ht="12.75" customHeight="1">
      <c r="A105" s="17"/>
      <c r="B105" s="10"/>
      <c r="C105" s="10"/>
      <c r="E105" s="10"/>
      <c r="F105" s="10"/>
      <c r="G105" s="10"/>
      <c r="H105" s="10"/>
      <c r="I105" s="10"/>
      <c r="J105" s="10"/>
      <c r="K105" s="45"/>
    </row>
    <row r="106" spans="1:11" s="38" customFormat="1" ht="12.75" customHeight="1">
      <c r="A106" s="17"/>
      <c r="B106" s="10"/>
      <c r="C106" s="10"/>
      <c r="E106" s="10"/>
      <c r="F106" s="10"/>
      <c r="G106" s="10"/>
      <c r="H106" s="10"/>
      <c r="I106" s="10"/>
      <c r="J106" s="10"/>
      <c r="K106" s="45"/>
    </row>
    <row r="107" spans="1:11" s="38" customFormat="1" ht="12.75" customHeight="1">
      <c r="A107" s="17"/>
      <c r="B107" s="10"/>
      <c r="C107" s="10"/>
      <c r="E107" s="10"/>
      <c r="F107" s="10"/>
      <c r="G107" s="10"/>
      <c r="H107" s="10"/>
      <c r="I107" s="10"/>
      <c r="J107" s="10"/>
      <c r="K107" s="45"/>
    </row>
    <row r="108" spans="1:11" s="38" customFormat="1" ht="12.75" customHeight="1">
      <c r="A108" s="17"/>
      <c r="B108" s="10"/>
      <c r="C108" s="10"/>
      <c r="E108" s="10"/>
      <c r="F108" s="10"/>
      <c r="G108" s="10"/>
      <c r="H108" s="10"/>
      <c r="I108" s="10"/>
      <c r="J108" s="10"/>
      <c r="K108" s="45"/>
    </row>
    <row r="109" spans="1:11" s="38" customFormat="1" ht="12.75" customHeight="1">
      <c r="A109" s="17"/>
      <c r="B109" s="10"/>
      <c r="C109" s="10"/>
      <c r="E109" s="10"/>
      <c r="F109" s="10"/>
      <c r="G109" s="10"/>
      <c r="H109" s="10"/>
      <c r="I109" s="10"/>
      <c r="J109" s="10"/>
      <c r="K109" s="45"/>
    </row>
    <row r="110" spans="1:11" s="38" customFormat="1" ht="12.75" customHeight="1">
      <c r="A110" s="17"/>
      <c r="B110" s="10"/>
      <c r="C110" s="10"/>
      <c r="E110" s="10"/>
      <c r="F110" s="10"/>
      <c r="G110" s="10"/>
      <c r="H110" s="10"/>
      <c r="I110" s="10"/>
      <c r="J110" s="10"/>
      <c r="K110" s="45"/>
    </row>
    <row r="111" spans="1:11" s="38" customFormat="1" ht="12.75" customHeight="1">
      <c r="A111" s="17"/>
      <c r="B111" s="10"/>
      <c r="C111" s="10"/>
      <c r="E111" s="10"/>
      <c r="F111" s="10"/>
      <c r="G111" s="10"/>
      <c r="H111" s="10"/>
      <c r="I111" s="10"/>
      <c r="J111" s="10"/>
      <c r="K111" s="45"/>
    </row>
    <row r="112" spans="1:11" s="38" customFormat="1" ht="12.75" customHeight="1">
      <c r="A112" s="17"/>
      <c r="B112" s="10"/>
      <c r="C112" s="10"/>
      <c r="E112" s="10"/>
      <c r="F112" s="10"/>
      <c r="G112" s="10"/>
      <c r="H112" s="10"/>
      <c r="I112" s="10"/>
      <c r="J112" s="10"/>
      <c r="K112" s="45"/>
    </row>
    <row r="113" spans="1:11" s="38" customFormat="1" ht="12.75" customHeight="1">
      <c r="A113" s="17"/>
      <c r="B113" s="10"/>
      <c r="C113" s="10"/>
      <c r="E113" s="10"/>
      <c r="F113" s="10"/>
      <c r="G113" s="10"/>
      <c r="H113" s="10"/>
      <c r="I113" s="10"/>
      <c r="J113" s="10"/>
      <c r="K113" s="45"/>
    </row>
    <row r="114" spans="1:11" s="38" customFormat="1" ht="12.75" customHeight="1">
      <c r="A114" s="17"/>
      <c r="B114" s="10"/>
      <c r="C114" s="10"/>
      <c r="E114" s="10"/>
      <c r="F114" s="10"/>
      <c r="G114" s="10"/>
      <c r="H114" s="10"/>
      <c r="I114" s="10"/>
      <c r="J114" s="10"/>
      <c r="K114" s="45"/>
    </row>
    <row r="115" spans="1:11" s="38" customFormat="1" ht="12.75" customHeight="1">
      <c r="A115" s="17"/>
      <c r="B115" s="10"/>
      <c r="C115" s="10"/>
      <c r="E115" s="10"/>
      <c r="F115" s="10"/>
      <c r="G115" s="10"/>
      <c r="H115" s="10"/>
      <c r="I115" s="10"/>
      <c r="J115" s="10"/>
      <c r="K115" s="45"/>
    </row>
    <row r="116" spans="1:11" s="38" customFormat="1" ht="12.75" customHeight="1">
      <c r="A116" s="17"/>
      <c r="B116" s="10"/>
      <c r="C116" s="10"/>
      <c r="E116" s="10"/>
      <c r="F116" s="10"/>
      <c r="G116" s="10"/>
      <c r="H116" s="10"/>
      <c r="I116" s="10"/>
      <c r="J116" s="10"/>
      <c r="K116" s="45"/>
    </row>
    <row r="117" spans="1:11" s="38" customFormat="1" ht="12.75" customHeight="1">
      <c r="A117" s="17"/>
      <c r="B117" s="10"/>
      <c r="C117" s="10"/>
      <c r="E117" s="10"/>
      <c r="F117" s="10"/>
      <c r="G117" s="10"/>
      <c r="H117" s="10"/>
      <c r="I117" s="10"/>
      <c r="J117" s="10"/>
      <c r="K117" s="45"/>
    </row>
    <row r="118" spans="1:11" s="38" customFormat="1" ht="12.75" customHeight="1">
      <c r="A118" s="17"/>
      <c r="B118" s="10"/>
      <c r="C118" s="10"/>
      <c r="E118" s="10"/>
      <c r="F118" s="10"/>
      <c r="G118" s="10"/>
      <c r="H118" s="10"/>
      <c r="I118" s="10"/>
      <c r="J118" s="10"/>
      <c r="K118" s="45"/>
    </row>
    <row r="119" spans="1:11" s="38" customFormat="1" ht="12.75" customHeight="1">
      <c r="A119" s="17"/>
      <c r="B119" s="10"/>
      <c r="C119" s="10"/>
      <c r="E119" s="10"/>
      <c r="F119" s="10"/>
      <c r="G119" s="10"/>
      <c r="H119" s="10"/>
      <c r="I119" s="10"/>
      <c r="J119" s="10"/>
      <c r="K119" s="45"/>
    </row>
    <row r="120" spans="1:11" s="38" customFormat="1" ht="12.75" customHeight="1">
      <c r="A120" s="17"/>
      <c r="B120" s="10"/>
      <c r="C120" s="10"/>
      <c r="E120" s="10"/>
      <c r="F120" s="10"/>
      <c r="G120" s="10"/>
      <c r="H120" s="10"/>
      <c r="I120" s="10"/>
      <c r="J120" s="10"/>
      <c r="K120" s="45"/>
    </row>
    <row r="121" spans="1:11" s="38" customFormat="1" ht="12.75" customHeight="1">
      <c r="A121" s="17"/>
      <c r="B121" s="10"/>
      <c r="C121" s="10"/>
      <c r="E121" s="10"/>
      <c r="F121" s="10"/>
      <c r="G121" s="10"/>
      <c r="H121" s="10"/>
      <c r="I121" s="10"/>
      <c r="J121" s="10"/>
      <c r="K121" s="45"/>
    </row>
    <row r="122" spans="1:11" s="38" customFormat="1" ht="12.75" customHeight="1">
      <c r="A122" s="17"/>
      <c r="B122" s="10"/>
      <c r="C122" s="10"/>
      <c r="E122" s="10"/>
      <c r="F122" s="10"/>
      <c r="G122" s="10"/>
      <c r="H122" s="10"/>
      <c r="I122" s="10"/>
      <c r="J122" s="10"/>
      <c r="K122" s="45"/>
    </row>
    <row r="123" spans="1:11" s="38" customFormat="1" ht="12.75" customHeight="1">
      <c r="A123" s="17"/>
      <c r="B123" s="10"/>
      <c r="C123" s="10"/>
      <c r="E123" s="10"/>
      <c r="F123" s="10"/>
      <c r="G123" s="10"/>
      <c r="H123" s="10"/>
      <c r="I123" s="10"/>
      <c r="J123" s="10"/>
      <c r="K123" s="45"/>
    </row>
    <row r="124" spans="1:11" s="38" customFormat="1" ht="12.75" customHeight="1">
      <c r="A124" s="17"/>
      <c r="B124" s="10"/>
      <c r="C124" s="10"/>
      <c r="E124" s="10"/>
      <c r="F124" s="10"/>
      <c r="G124" s="10"/>
      <c r="H124" s="10"/>
      <c r="I124" s="10"/>
      <c r="J124" s="10"/>
      <c r="K124" s="45"/>
    </row>
    <row r="125" spans="1:11" s="38" customFormat="1" ht="12.75" customHeight="1">
      <c r="A125" s="17"/>
      <c r="B125" s="10"/>
      <c r="C125" s="10"/>
      <c r="E125" s="10"/>
      <c r="F125" s="10"/>
      <c r="G125" s="10"/>
      <c r="H125" s="10"/>
      <c r="I125" s="10"/>
      <c r="J125" s="10"/>
      <c r="K125" s="45"/>
    </row>
    <row r="126" spans="1:11" s="38" customFormat="1" ht="12.75" customHeight="1">
      <c r="A126" s="17"/>
      <c r="B126" s="10"/>
      <c r="C126" s="10"/>
      <c r="E126" s="10"/>
      <c r="F126" s="10"/>
      <c r="G126" s="10"/>
      <c r="H126" s="10"/>
      <c r="I126" s="10"/>
      <c r="J126" s="10"/>
      <c r="K126" s="45"/>
    </row>
    <row r="127" spans="1:11" s="38" customFormat="1" ht="12.75" customHeight="1">
      <c r="A127" s="17"/>
      <c r="B127" s="10"/>
      <c r="C127" s="10"/>
      <c r="E127" s="10"/>
      <c r="F127" s="10"/>
      <c r="G127" s="10"/>
      <c r="H127" s="10"/>
      <c r="I127" s="10"/>
      <c r="J127" s="10"/>
      <c r="K127" s="45"/>
    </row>
    <row r="128" spans="1:11" s="38" customFormat="1" ht="12.75" customHeight="1">
      <c r="A128" s="17"/>
      <c r="B128" s="10"/>
      <c r="C128" s="10"/>
      <c r="E128" s="10"/>
      <c r="F128" s="10"/>
      <c r="G128" s="10"/>
      <c r="H128" s="10"/>
      <c r="I128" s="10"/>
      <c r="J128" s="10"/>
      <c r="K128" s="45"/>
    </row>
    <row r="129" spans="1:11" s="38" customFormat="1" ht="12.75" customHeight="1">
      <c r="A129" s="17"/>
      <c r="B129" s="10"/>
      <c r="C129" s="10"/>
      <c r="E129" s="10"/>
      <c r="F129" s="10"/>
      <c r="G129" s="10"/>
      <c r="H129" s="10"/>
      <c r="I129" s="10"/>
      <c r="J129" s="10"/>
      <c r="K129" s="45"/>
    </row>
    <row r="130" spans="1:11" s="38" customFormat="1" ht="12.75" customHeight="1">
      <c r="A130" s="17"/>
      <c r="B130" s="10"/>
      <c r="C130" s="10"/>
      <c r="E130" s="10"/>
      <c r="F130" s="10"/>
      <c r="G130" s="10"/>
      <c r="H130" s="10"/>
      <c r="I130" s="10"/>
      <c r="J130" s="10"/>
      <c r="K130" s="45"/>
    </row>
    <row r="131" spans="1:11" s="38" customFormat="1" ht="12.75" customHeight="1">
      <c r="A131" s="17"/>
      <c r="B131" s="10"/>
      <c r="C131" s="10"/>
      <c r="E131" s="10"/>
      <c r="F131" s="10"/>
      <c r="G131" s="10"/>
      <c r="H131" s="10"/>
      <c r="I131" s="10"/>
      <c r="J131" s="10"/>
      <c r="K131" s="45"/>
    </row>
    <row r="132" spans="1:11" s="38" customFormat="1" ht="12.75" customHeight="1">
      <c r="A132" s="17"/>
      <c r="B132" s="10"/>
      <c r="C132" s="10"/>
      <c r="E132" s="10"/>
      <c r="F132" s="10"/>
      <c r="G132" s="10"/>
      <c r="H132" s="10"/>
      <c r="I132" s="10"/>
      <c r="J132" s="10"/>
      <c r="K132" s="45"/>
    </row>
    <row r="133" spans="1:11" s="38" customFormat="1" ht="12.75" customHeight="1">
      <c r="A133" s="17"/>
      <c r="B133" s="10"/>
      <c r="C133" s="10"/>
      <c r="E133" s="10"/>
      <c r="F133" s="10"/>
      <c r="G133" s="10"/>
      <c r="H133" s="10"/>
      <c r="I133" s="10"/>
      <c r="J133" s="10"/>
      <c r="K133" s="45"/>
    </row>
    <row r="134" spans="1:11" s="38" customFormat="1" ht="12.75" customHeight="1">
      <c r="A134" s="17"/>
      <c r="B134" s="10"/>
      <c r="C134" s="10"/>
      <c r="E134" s="10"/>
      <c r="F134" s="10"/>
      <c r="G134" s="10"/>
      <c r="H134" s="10"/>
      <c r="I134" s="10"/>
      <c r="J134" s="10"/>
      <c r="K134" s="45"/>
    </row>
    <row r="135" spans="1:11" s="38" customFormat="1" ht="12.75" customHeight="1">
      <c r="A135" s="17"/>
      <c r="B135" s="10"/>
      <c r="C135" s="10"/>
      <c r="E135" s="10"/>
      <c r="F135" s="10"/>
      <c r="G135" s="10"/>
      <c r="H135" s="10"/>
      <c r="I135" s="10"/>
      <c r="J135" s="10"/>
      <c r="K135" s="45"/>
    </row>
    <row r="136" spans="1:11" s="38" customFormat="1" ht="12.75" customHeight="1">
      <c r="A136" s="17"/>
      <c r="B136" s="10"/>
      <c r="C136" s="10"/>
      <c r="E136" s="10"/>
      <c r="F136" s="10"/>
      <c r="G136" s="10"/>
      <c r="H136" s="10"/>
      <c r="I136" s="10"/>
      <c r="J136" s="10"/>
      <c r="K136" s="45"/>
    </row>
    <row r="137" spans="1:11" s="38" customFormat="1" ht="12.75" customHeight="1">
      <c r="A137" s="17"/>
      <c r="B137" s="10"/>
      <c r="C137" s="10"/>
      <c r="E137" s="10"/>
      <c r="F137" s="10"/>
      <c r="G137" s="10"/>
      <c r="H137" s="10"/>
      <c r="I137" s="10"/>
      <c r="J137" s="10"/>
      <c r="K137" s="45"/>
    </row>
    <row r="138" spans="1:11" s="38" customFormat="1" ht="12.75" customHeight="1">
      <c r="A138" s="17"/>
      <c r="B138" s="10"/>
      <c r="C138" s="10"/>
      <c r="E138" s="10"/>
      <c r="F138" s="10"/>
      <c r="G138" s="10"/>
      <c r="H138" s="10"/>
      <c r="I138" s="10"/>
      <c r="J138" s="10"/>
      <c r="K138" s="45"/>
    </row>
    <row r="139" spans="1:11" s="38" customFormat="1" ht="12.75" customHeight="1">
      <c r="A139" s="17"/>
      <c r="B139" s="10"/>
      <c r="C139" s="10"/>
      <c r="E139" s="10"/>
      <c r="F139" s="10"/>
      <c r="G139" s="10"/>
      <c r="H139" s="10"/>
      <c r="I139" s="10"/>
      <c r="J139" s="10"/>
      <c r="K139" s="45"/>
    </row>
    <row r="140" spans="1:11" s="38" customFormat="1" ht="12.75" customHeight="1">
      <c r="A140" s="17"/>
      <c r="B140" s="10"/>
      <c r="C140" s="10"/>
      <c r="E140" s="10"/>
      <c r="F140" s="10"/>
      <c r="G140" s="10"/>
      <c r="H140" s="10"/>
      <c r="I140" s="10"/>
      <c r="J140" s="10"/>
      <c r="K140" s="45"/>
    </row>
    <row r="141" spans="1:11" s="38" customFormat="1" ht="12.75" customHeight="1">
      <c r="A141" s="17"/>
      <c r="B141" s="10"/>
      <c r="C141" s="10"/>
      <c r="E141" s="10"/>
      <c r="F141" s="10"/>
      <c r="G141" s="10"/>
      <c r="H141" s="10"/>
      <c r="I141" s="10"/>
      <c r="J141" s="10"/>
      <c r="K141" s="45"/>
    </row>
    <row r="142" spans="1:11" s="38" customFormat="1" ht="12.75" customHeight="1">
      <c r="A142" s="17"/>
      <c r="B142" s="10"/>
      <c r="C142" s="10"/>
      <c r="E142" s="10"/>
      <c r="F142" s="10"/>
      <c r="G142" s="10"/>
      <c r="H142" s="10"/>
      <c r="I142" s="10"/>
      <c r="J142" s="10"/>
      <c r="K142" s="45"/>
    </row>
    <row r="143" spans="1:11" s="38" customFormat="1" ht="12.75" customHeight="1">
      <c r="A143" s="17"/>
      <c r="B143" s="10"/>
      <c r="C143" s="10"/>
      <c r="E143" s="10"/>
      <c r="F143" s="10"/>
      <c r="G143" s="10"/>
      <c r="H143" s="10"/>
      <c r="I143" s="10"/>
      <c r="J143" s="10"/>
      <c r="K143" s="45"/>
    </row>
    <row r="144" spans="1:11" s="38" customFormat="1" ht="12.75" customHeight="1">
      <c r="A144" s="17"/>
      <c r="B144" s="10"/>
      <c r="C144" s="10"/>
      <c r="E144" s="10"/>
      <c r="F144" s="10"/>
      <c r="G144" s="10"/>
      <c r="H144" s="10"/>
      <c r="I144" s="10"/>
      <c r="J144" s="10"/>
      <c r="K144" s="45"/>
    </row>
    <row r="145" spans="1:11" s="38" customFormat="1" ht="12.75" customHeight="1">
      <c r="A145" s="17"/>
      <c r="B145" s="10"/>
      <c r="C145" s="10"/>
      <c r="E145" s="10"/>
      <c r="F145" s="10"/>
      <c r="G145" s="10"/>
      <c r="H145" s="10"/>
      <c r="I145" s="10"/>
      <c r="J145" s="10"/>
      <c r="K145" s="45"/>
    </row>
    <row r="146" spans="1:11" s="38" customFormat="1" ht="12.75" customHeight="1">
      <c r="A146" s="17"/>
      <c r="B146" s="10"/>
      <c r="C146" s="10"/>
      <c r="E146" s="10"/>
      <c r="F146" s="10"/>
      <c r="G146" s="10"/>
      <c r="H146" s="10"/>
      <c r="I146" s="10"/>
      <c r="J146" s="10"/>
      <c r="K146" s="45"/>
    </row>
    <row r="147" spans="1:11" s="38" customFormat="1" ht="12.75" customHeight="1">
      <c r="A147" s="17"/>
      <c r="B147" s="10"/>
      <c r="C147" s="10"/>
      <c r="E147" s="10"/>
      <c r="F147" s="10"/>
      <c r="G147" s="10"/>
      <c r="H147" s="10"/>
      <c r="I147" s="10"/>
      <c r="J147" s="10"/>
      <c r="K147" s="45"/>
    </row>
    <row r="148" spans="1:11" s="38" customFormat="1" ht="12.75" customHeight="1">
      <c r="A148" s="17"/>
      <c r="B148" s="10"/>
      <c r="C148" s="10"/>
      <c r="E148" s="10"/>
      <c r="F148" s="10"/>
      <c r="G148" s="10"/>
      <c r="H148" s="10"/>
      <c r="I148" s="10"/>
      <c r="J148" s="10"/>
      <c r="K148" s="45"/>
    </row>
    <row r="149" spans="1:11" s="38" customFormat="1" ht="12.75" customHeight="1">
      <c r="A149" s="17"/>
      <c r="B149" s="10"/>
      <c r="C149" s="10"/>
      <c r="E149" s="10"/>
      <c r="F149" s="10"/>
      <c r="G149" s="10"/>
      <c r="H149" s="10"/>
      <c r="I149" s="10"/>
      <c r="J149" s="10"/>
      <c r="K149" s="45"/>
    </row>
    <row r="150" spans="1:11" s="38" customFormat="1" ht="12.75" customHeight="1">
      <c r="A150" s="17"/>
      <c r="B150" s="10"/>
      <c r="C150" s="10"/>
      <c r="E150" s="10"/>
      <c r="F150" s="10"/>
      <c r="G150" s="10"/>
      <c r="H150" s="10"/>
      <c r="I150" s="10"/>
      <c r="J150" s="10"/>
      <c r="K150" s="45"/>
    </row>
    <row r="151" spans="1:11" s="38" customFormat="1" ht="12.75" customHeight="1">
      <c r="A151" s="17"/>
      <c r="B151" s="10"/>
      <c r="C151" s="10"/>
      <c r="E151" s="10"/>
      <c r="F151" s="10"/>
      <c r="G151" s="10"/>
      <c r="H151" s="10"/>
      <c r="I151" s="10"/>
      <c r="J151" s="10"/>
      <c r="K151" s="45"/>
    </row>
    <row r="152" spans="1:11" s="38" customFormat="1" ht="12.75" customHeight="1">
      <c r="A152" s="17"/>
      <c r="B152" s="10"/>
      <c r="C152" s="10"/>
      <c r="E152" s="10"/>
      <c r="F152" s="10"/>
      <c r="G152" s="10"/>
      <c r="H152" s="10"/>
      <c r="I152" s="10"/>
      <c r="J152" s="10"/>
      <c r="K152" s="45"/>
    </row>
    <row r="153" spans="1:11" s="38" customFormat="1" ht="12.75" customHeight="1">
      <c r="A153" s="17"/>
      <c r="B153" s="10"/>
      <c r="C153" s="10"/>
      <c r="E153" s="10"/>
      <c r="F153" s="10"/>
      <c r="G153" s="10"/>
      <c r="H153" s="10"/>
      <c r="I153" s="10"/>
      <c r="J153" s="10"/>
      <c r="K153" s="45"/>
    </row>
    <row r="154" spans="1:11" s="38" customFormat="1" ht="12.75" customHeight="1">
      <c r="A154" s="17"/>
      <c r="B154" s="10"/>
      <c r="C154" s="10"/>
      <c r="E154" s="10"/>
      <c r="F154" s="10"/>
      <c r="G154" s="10"/>
      <c r="H154" s="10"/>
      <c r="I154" s="10"/>
      <c r="J154" s="10"/>
      <c r="K154" s="45"/>
    </row>
    <row r="155" spans="1:11" s="38" customFormat="1" ht="12.75" customHeight="1">
      <c r="A155" s="17"/>
      <c r="B155" s="10"/>
      <c r="C155" s="10"/>
      <c r="E155" s="10"/>
      <c r="F155" s="10"/>
      <c r="G155" s="10"/>
      <c r="H155" s="10"/>
      <c r="I155" s="10"/>
      <c r="J155" s="10"/>
      <c r="K155" s="45"/>
    </row>
    <row r="156" spans="1:11" s="38" customFormat="1" ht="12.75" customHeight="1">
      <c r="A156" s="17"/>
      <c r="B156" s="10"/>
      <c r="C156" s="10"/>
      <c r="E156" s="10"/>
      <c r="F156" s="10"/>
      <c r="G156" s="10"/>
      <c r="H156" s="10"/>
      <c r="I156" s="10"/>
      <c r="J156" s="10"/>
      <c r="K156" s="45"/>
    </row>
    <row r="157" spans="1:11" s="38" customFormat="1" ht="12.75" customHeight="1">
      <c r="A157" s="17"/>
      <c r="B157" s="10"/>
      <c r="C157" s="10"/>
      <c r="E157" s="10"/>
      <c r="F157" s="10"/>
      <c r="G157" s="10"/>
      <c r="H157" s="10"/>
      <c r="I157" s="10"/>
      <c r="J157" s="10"/>
      <c r="K157" s="45"/>
    </row>
    <row r="158" spans="1:11" s="38" customFormat="1" ht="12.75" customHeight="1">
      <c r="A158" s="17"/>
      <c r="B158" s="10"/>
      <c r="C158" s="10"/>
      <c r="E158" s="10"/>
      <c r="F158" s="10"/>
      <c r="G158" s="10"/>
      <c r="H158" s="10"/>
      <c r="I158" s="10"/>
      <c r="J158" s="10"/>
      <c r="K158" s="45"/>
    </row>
    <row r="159" spans="1:11" s="38" customFormat="1" ht="12.75" customHeight="1">
      <c r="A159" s="17"/>
      <c r="B159" s="10"/>
      <c r="C159" s="10"/>
      <c r="E159" s="10"/>
      <c r="F159" s="10"/>
      <c r="G159" s="10"/>
      <c r="H159" s="10"/>
      <c r="I159" s="10"/>
      <c r="J159" s="10"/>
      <c r="K159" s="45"/>
    </row>
    <row r="160" spans="1:11" s="38" customFormat="1" ht="12.75" customHeight="1">
      <c r="A160" s="17"/>
      <c r="B160" s="10"/>
      <c r="C160" s="10"/>
      <c r="E160" s="10"/>
      <c r="F160" s="10"/>
      <c r="G160" s="10"/>
      <c r="H160" s="10"/>
      <c r="I160" s="10"/>
      <c r="J160" s="10"/>
      <c r="K160" s="45"/>
    </row>
    <row r="161" spans="1:11" s="38" customFormat="1" ht="12.75" customHeight="1">
      <c r="A161" s="17"/>
      <c r="B161" s="10"/>
      <c r="C161" s="10"/>
      <c r="E161" s="10"/>
      <c r="F161" s="10"/>
      <c r="G161" s="10"/>
      <c r="H161" s="10"/>
      <c r="I161" s="10"/>
      <c r="J161" s="10"/>
      <c r="K161" s="45"/>
    </row>
    <row r="162" spans="1:11" s="38" customFormat="1" ht="12.75" customHeight="1">
      <c r="A162" s="17"/>
      <c r="B162" s="10"/>
      <c r="C162" s="10"/>
      <c r="E162" s="10"/>
      <c r="F162" s="10"/>
      <c r="G162" s="10"/>
      <c r="H162" s="10"/>
      <c r="I162" s="10"/>
      <c r="J162" s="10"/>
      <c r="K162" s="45"/>
    </row>
    <row r="163" spans="1:11" s="38" customFormat="1" ht="12.75" customHeight="1">
      <c r="A163" s="17"/>
      <c r="B163" s="10"/>
      <c r="C163" s="10"/>
      <c r="E163" s="10"/>
      <c r="F163" s="10"/>
      <c r="G163" s="10"/>
      <c r="H163" s="10"/>
      <c r="I163" s="10"/>
      <c r="J163" s="10"/>
      <c r="K163" s="45"/>
    </row>
    <row r="164" spans="1:11" s="38" customFormat="1" ht="12.75" customHeight="1">
      <c r="A164" s="17"/>
      <c r="B164" s="10"/>
      <c r="C164" s="10"/>
      <c r="E164" s="10"/>
      <c r="F164" s="10"/>
      <c r="G164" s="10"/>
      <c r="H164" s="10"/>
      <c r="I164" s="10"/>
      <c r="J164" s="10"/>
      <c r="K164" s="45"/>
    </row>
    <row r="165" spans="1:11" s="38" customFormat="1" ht="12.75" customHeight="1">
      <c r="A165" s="17"/>
      <c r="B165" s="10"/>
      <c r="C165" s="10"/>
      <c r="E165" s="10"/>
      <c r="F165" s="10"/>
      <c r="G165" s="10"/>
      <c r="H165" s="10"/>
      <c r="I165" s="10"/>
      <c r="J165" s="10"/>
      <c r="K165" s="45"/>
    </row>
    <row r="166" spans="1:11" s="38" customFormat="1" ht="12.75" customHeight="1">
      <c r="A166" s="17"/>
      <c r="B166" s="10"/>
      <c r="C166" s="10"/>
      <c r="E166" s="10"/>
      <c r="F166" s="10"/>
      <c r="G166" s="10"/>
      <c r="H166" s="10"/>
      <c r="I166" s="10"/>
      <c r="J166" s="10"/>
      <c r="K166" s="45"/>
    </row>
    <row r="167" spans="1:11" s="38" customFormat="1" ht="12.75" customHeight="1">
      <c r="A167" s="17"/>
      <c r="B167" s="10"/>
      <c r="C167" s="10"/>
      <c r="E167" s="10"/>
      <c r="F167" s="10"/>
      <c r="G167" s="10"/>
      <c r="H167" s="10"/>
      <c r="I167" s="10"/>
      <c r="J167" s="10"/>
      <c r="K167" s="45"/>
    </row>
    <row r="168" spans="1:11" s="38" customFormat="1" ht="12.75" customHeight="1">
      <c r="A168" s="17"/>
      <c r="B168" s="10"/>
      <c r="C168" s="10"/>
      <c r="E168" s="10"/>
      <c r="F168" s="10"/>
      <c r="G168" s="10"/>
      <c r="H168" s="10"/>
      <c r="I168" s="10"/>
      <c r="J168" s="10"/>
      <c r="K168" s="45"/>
    </row>
    <row r="169" spans="1:11" s="38" customFormat="1" ht="12.75" customHeight="1">
      <c r="A169" s="17"/>
      <c r="B169" s="10"/>
      <c r="C169" s="10"/>
      <c r="E169" s="10"/>
      <c r="F169" s="10"/>
      <c r="G169" s="10"/>
      <c r="H169" s="10"/>
      <c r="I169" s="10"/>
      <c r="J169" s="10"/>
      <c r="K169" s="45"/>
    </row>
    <row r="170" spans="1:11" s="38" customFormat="1" ht="12.75" customHeight="1">
      <c r="A170" s="17"/>
      <c r="B170" s="10"/>
      <c r="C170" s="10"/>
      <c r="E170" s="10"/>
      <c r="F170" s="10"/>
      <c r="G170" s="10"/>
      <c r="H170" s="10"/>
      <c r="I170" s="10"/>
      <c r="J170" s="10"/>
      <c r="K170" s="45"/>
    </row>
    <row r="171" spans="1:11" s="38" customFormat="1" ht="12.75" customHeight="1">
      <c r="A171" s="17"/>
      <c r="B171" s="10"/>
      <c r="C171" s="10"/>
      <c r="E171" s="10"/>
      <c r="F171" s="10"/>
      <c r="G171" s="10"/>
      <c r="H171" s="10"/>
      <c r="I171" s="10"/>
      <c r="J171" s="10"/>
      <c r="K171" s="45"/>
    </row>
    <row r="172" spans="1:11" s="38" customFormat="1" ht="12.75" customHeight="1">
      <c r="A172" s="17"/>
      <c r="B172" s="10"/>
      <c r="C172" s="10"/>
      <c r="E172" s="10"/>
      <c r="F172" s="10"/>
      <c r="G172" s="10"/>
      <c r="H172" s="10"/>
      <c r="I172" s="10"/>
      <c r="J172" s="10"/>
      <c r="K172" s="45"/>
    </row>
    <row r="173" spans="1:11" s="38" customFormat="1" ht="12.75" customHeight="1">
      <c r="A173" s="17"/>
      <c r="B173" s="10"/>
      <c r="C173" s="10"/>
      <c r="E173" s="10"/>
      <c r="F173" s="10"/>
      <c r="G173" s="10"/>
      <c r="H173" s="10"/>
      <c r="I173" s="10"/>
      <c r="J173" s="10"/>
      <c r="K173" s="45"/>
    </row>
    <row r="174" spans="1:11" s="38" customFormat="1" ht="12.75" customHeight="1">
      <c r="A174" s="17"/>
      <c r="B174" s="10"/>
      <c r="C174" s="10"/>
      <c r="E174" s="10"/>
      <c r="F174" s="10"/>
      <c r="G174" s="10"/>
      <c r="H174" s="10"/>
      <c r="I174" s="10"/>
      <c r="J174" s="10"/>
      <c r="K174" s="45"/>
    </row>
    <row r="175" spans="1:11" s="38" customFormat="1" ht="12.75" customHeight="1">
      <c r="A175" s="17"/>
      <c r="B175" s="10"/>
      <c r="C175" s="10"/>
      <c r="E175" s="10"/>
      <c r="F175" s="10"/>
      <c r="G175" s="10"/>
      <c r="H175" s="10"/>
      <c r="I175" s="10"/>
      <c r="J175" s="10"/>
      <c r="K175" s="45"/>
    </row>
    <row r="176" spans="1:11" s="38" customFormat="1" ht="12.75" customHeight="1">
      <c r="A176" s="17"/>
      <c r="B176" s="10"/>
      <c r="C176" s="10"/>
      <c r="E176" s="10"/>
      <c r="F176" s="10"/>
      <c r="G176" s="10"/>
      <c r="H176" s="10"/>
      <c r="I176" s="10"/>
      <c r="J176" s="10"/>
      <c r="K176" s="45"/>
    </row>
    <row r="177" spans="1:11" s="38" customFormat="1" ht="12.75" customHeight="1">
      <c r="A177" s="17"/>
      <c r="B177" s="10"/>
      <c r="C177" s="10"/>
      <c r="E177" s="10"/>
      <c r="F177" s="10"/>
      <c r="G177" s="10"/>
      <c r="H177" s="10"/>
      <c r="I177" s="10"/>
      <c r="J177" s="10"/>
      <c r="K177" s="45"/>
    </row>
    <row r="178" spans="1:11" s="38" customFormat="1" ht="12.75" customHeight="1">
      <c r="A178" s="17"/>
      <c r="B178" s="10"/>
      <c r="C178" s="10"/>
      <c r="E178" s="10"/>
      <c r="F178" s="10"/>
      <c r="G178" s="10"/>
      <c r="H178" s="10"/>
      <c r="I178" s="10"/>
      <c r="J178" s="10"/>
      <c r="K178" s="45"/>
    </row>
    <row r="179" spans="1:11" s="38" customFormat="1" ht="12.75" customHeight="1">
      <c r="A179" s="17"/>
      <c r="B179" s="10"/>
      <c r="C179" s="10"/>
      <c r="E179" s="10"/>
      <c r="F179" s="10"/>
      <c r="G179" s="10"/>
      <c r="H179" s="10"/>
      <c r="I179" s="10"/>
      <c r="J179" s="10"/>
      <c r="K179" s="45"/>
    </row>
    <row r="180" spans="1:11" s="38" customFormat="1" ht="12.75" customHeight="1">
      <c r="A180" s="17"/>
      <c r="B180" s="10"/>
      <c r="C180" s="10"/>
      <c r="E180" s="10"/>
      <c r="F180" s="10"/>
      <c r="G180" s="10"/>
      <c r="H180" s="10"/>
      <c r="I180" s="10"/>
      <c r="J180" s="10"/>
      <c r="K180" s="45"/>
    </row>
    <row r="181" spans="1:11" s="38" customFormat="1" ht="12.75" customHeight="1">
      <c r="A181" s="17"/>
      <c r="B181" s="10"/>
      <c r="C181" s="10"/>
      <c r="E181" s="10"/>
      <c r="F181" s="10"/>
      <c r="G181" s="10"/>
      <c r="H181" s="10"/>
      <c r="I181" s="10"/>
      <c r="J181" s="10"/>
      <c r="K181" s="45"/>
    </row>
    <row r="182" spans="1:11" s="38" customFormat="1" ht="12.75" customHeight="1">
      <c r="A182" s="17"/>
      <c r="B182" s="10"/>
      <c r="C182" s="10"/>
      <c r="E182" s="10"/>
      <c r="F182" s="10"/>
      <c r="G182" s="10"/>
      <c r="H182" s="10"/>
      <c r="I182" s="10"/>
      <c r="J182" s="10"/>
      <c r="K182" s="45"/>
    </row>
    <row r="183" spans="1:11" s="38" customFormat="1" ht="12.75" customHeight="1">
      <c r="A183" s="17"/>
      <c r="B183" s="10"/>
      <c r="C183" s="10"/>
      <c r="E183" s="10"/>
      <c r="F183" s="10"/>
      <c r="G183" s="10"/>
      <c r="H183" s="10"/>
      <c r="I183" s="10"/>
      <c r="J183" s="10"/>
      <c r="K183" s="45"/>
    </row>
    <row r="184" spans="1:11" s="38" customFormat="1" ht="12.75" customHeight="1">
      <c r="A184" s="17"/>
      <c r="B184" s="10"/>
      <c r="C184" s="10"/>
      <c r="E184" s="10"/>
      <c r="F184" s="10"/>
      <c r="G184" s="10"/>
      <c r="H184" s="10"/>
      <c r="I184" s="10"/>
      <c r="J184" s="10"/>
      <c r="K184" s="45"/>
    </row>
    <row r="185" spans="1:11" s="38" customFormat="1" ht="12.75" customHeight="1">
      <c r="A185" s="17"/>
      <c r="B185" s="10"/>
      <c r="C185" s="10"/>
      <c r="E185" s="10"/>
      <c r="F185" s="10"/>
      <c r="G185" s="10"/>
      <c r="H185" s="10"/>
      <c r="I185" s="10"/>
      <c r="J185" s="10"/>
      <c r="K185" s="45"/>
    </row>
    <row r="186" spans="1:11" s="38" customFormat="1" ht="12.75" customHeight="1">
      <c r="A186" s="17"/>
      <c r="B186" s="10"/>
      <c r="C186" s="10"/>
      <c r="E186" s="10"/>
      <c r="F186" s="10"/>
      <c r="G186" s="10"/>
      <c r="H186" s="10"/>
      <c r="I186" s="10"/>
      <c r="J186" s="10"/>
      <c r="K186" s="45"/>
    </row>
    <row r="187" spans="1:11" s="38" customFormat="1" ht="12.75" customHeight="1">
      <c r="A187" s="17"/>
      <c r="B187" s="10"/>
      <c r="C187" s="10"/>
      <c r="E187" s="10"/>
      <c r="F187" s="10"/>
      <c r="G187" s="10"/>
      <c r="H187" s="10"/>
      <c r="I187" s="10"/>
      <c r="J187" s="10"/>
      <c r="K187" s="45"/>
    </row>
  </sheetData>
  <sheetProtection/>
  <mergeCells count="7">
    <mergeCell ref="G6:K6"/>
    <mergeCell ref="A1:K1"/>
    <mergeCell ref="L1:M1"/>
    <mergeCell ref="A2:K2"/>
    <mergeCell ref="A3:K3"/>
    <mergeCell ref="A4:K4"/>
    <mergeCell ref="D5:G5"/>
  </mergeCells>
  <printOptions horizontalCentered="1"/>
  <pageMargins left="0.3937007874015748" right="0.3937007874015748" top="0.3937007874015748" bottom="0.3937007874015748" header="0.5118110236220472" footer="0.3937007874015748"/>
  <pageSetup fitToHeight="1" fitToWidth="1" horizontalDpi="300" verticalDpi="300" orientation="portrait" paperSize="9" scale="88" r:id="rId2"/>
  <headerFooter alignWithMargins="0">
    <oddFooter>&amp;L&amp;F   &amp;D  &amp;T&amp;R&amp;8les communes en lettres majuscules sont des
 chefs-lieux de cantons, sous-préfectures ou préfectures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 CHARRIER</dc:creator>
  <cp:keywords/>
  <dc:description/>
  <cp:lastModifiedBy>AC</cp:lastModifiedBy>
  <cp:lastPrinted>2011-07-07T14:27:22Z</cp:lastPrinted>
  <dcterms:created xsi:type="dcterms:W3CDTF">1999-08-11T15:43:53Z</dcterms:created>
  <dcterms:modified xsi:type="dcterms:W3CDTF">2011-07-09T09:33:22Z</dcterms:modified>
  <cp:category/>
  <cp:version/>
  <cp:contentType/>
  <cp:contentStatus/>
  <cp:revision>1</cp:revision>
</cp:coreProperties>
</file>